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xr:revisionPtr revIDLastSave="0" documentId="8_{67BC3221-8547-4CF3-A070-FABAEE73960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Zał_nr_4_a_RZiS" sheetId="1" r:id="rId1"/>
    <sheet name="Zał_nr_4_b_Bilans" sheetId="2" r:id="rId2"/>
  </sheets>
  <definedNames>
    <definedName name="_xlnm.Print_Area" localSheetId="0">Zał_nr_4_a_RZiS!$A$1:$D$114</definedName>
    <definedName name="_xlnm.Print_Area" localSheetId="1">Zał_nr_4_b_Bilans!$A$1:$I$37</definedName>
  </definedNames>
  <calcPr calcId="191029"/>
</workbook>
</file>

<file path=xl/calcChain.xml><?xml version="1.0" encoding="utf-8"?>
<calcChain xmlns="http://schemas.openxmlformats.org/spreadsheetml/2006/main">
  <c r="I27" i="2" l="1"/>
  <c r="D64" i="1" l="1"/>
  <c r="D106" i="1" l="1"/>
  <c r="C78" i="1" l="1"/>
  <c r="D78" i="1" l="1"/>
  <c r="C30" i="2"/>
  <c r="D40" i="1" l="1"/>
  <c r="C40" i="1"/>
  <c r="H33" i="2" l="1"/>
  <c r="H28" i="2"/>
  <c r="H21" i="2"/>
  <c r="C27" i="2"/>
  <c r="C21" i="2"/>
  <c r="H26" i="2" l="1"/>
  <c r="C106" i="1"/>
  <c r="C103" i="1"/>
  <c r="C100" i="1"/>
  <c r="C92" i="1"/>
  <c r="C87" i="1"/>
  <c r="C83" i="1"/>
  <c r="C73" i="1"/>
  <c r="C69" i="1" s="1"/>
  <c r="C64" i="1"/>
  <c r="C55" i="1" s="1"/>
  <c r="C59" i="1"/>
  <c r="C50" i="1"/>
  <c r="C47" i="1"/>
  <c r="C44" i="1"/>
  <c r="C37" i="1"/>
  <c r="C33" i="1" s="1"/>
  <c r="C29" i="1"/>
  <c r="C26" i="1"/>
  <c r="C23" i="1"/>
  <c r="C54" i="1" l="1"/>
  <c r="C22" i="1"/>
  <c r="C97" i="1" l="1"/>
  <c r="C102" i="1" s="1"/>
  <c r="C112" i="1" s="1"/>
  <c r="C114" i="1" s="1"/>
  <c r="D103" i="1"/>
  <c r="D26" i="1"/>
  <c r="D29" i="1"/>
  <c r="D37" i="1"/>
  <c r="D33" i="1" s="1"/>
  <c r="D47" i="1"/>
  <c r="D50" i="1"/>
  <c r="D59" i="1"/>
  <c r="D73" i="1"/>
  <c r="D69" i="1" s="1"/>
  <c r="D87" i="1"/>
  <c r="D92" i="1"/>
  <c r="D83" i="1" s="1"/>
  <c r="D100" i="1"/>
  <c r="I33" i="2"/>
  <c r="D30" i="2"/>
  <c r="D27" i="2" s="1"/>
  <c r="C37" i="2"/>
  <c r="I28" i="2"/>
  <c r="D21" i="2"/>
  <c r="D55" i="1"/>
  <c r="D23" i="1"/>
  <c r="I21" i="2"/>
  <c r="I26" i="2" l="1"/>
  <c r="I37" i="2" s="1"/>
  <c r="D44" i="1"/>
  <c r="D54" i="1"/>
  <c r="D37" i="2"/>
  <c r="D22" i="1"/>
  <c r="H37" i="2"/>
  <c r="D97" i="1" l="1"/>
  <c r="D102" i="1" s="1"/>
  <c r="D112" i="1" s="1"/>
  <c r="D114" i="1" l="1"/>
</calcChain>
</file>

<file path=xl/sharedStrings.xml><?xml version="1.0" encoding="utf-8"?>
<sst xmlns="http://schemas.openxmlformats.org/spreadsheetml/2006/main" count="241" uniqueCount="132">
  <si>
    <t>Nazwa organu prowadzącego:</t>
  </si>
  <si>
    <t>Stowarzyszenie Przymierze Rodzin</t>
  </si>
  <si>
    <t>ul.Nowogrodzka 51</t>
  </si>
  <si>
    <t>01-695 Warszawa</t>
  </si>
  <si>
    <t>Rachunek Zysków i Strat</t>
  </si>
  <si>
    <t>sporządzony zgodnie z zał. nr 6 ustawy o rachunkowości</t>
  </si>
  <si>
    <t>Wyszczególnienie</t>
  </si>
  <si>
    <t>Kwoty wg stanu na</t>
  </si>
  <si>
    <t>A</t>
  </si>
  <si>
    <t>Przychody z działalności statutowej</t>
  </si>
  <si>
    <t>I</t>
  </si>
  <si>
    <t>Przychody z nieodpłatnej działalności pożytku publicznego</t>
  </si>
  <si>
    <t>Dofinansowanie z 1 % / Transfer z Centrali</t>
  </si>
  <si>
    <t xml:space="preserve">Dofinansowanie (darowizny) poza 1 % </t>
  </si>
  <si>
    <t>w tym transfer z Centrali</t>
  </si>
  <si>
    <t>w tym pozostałe</t>
  </si>
  <si>
    <t>Przychody z tyt. dotacji</t>
  </si>
  <si>
    <t>w tym: ze źródeł samorządowych</t>
  </si>
  <si>
    <t>w tym: ze źródeł Europejskich</t>
  </si>
  <si>
    <t>II</t>
  </si>
  <si>
    <t>Przychody z odpłatnej działalności pożytku publicznego</t>
  </si>
  <si>
    <t>Wpłaty z czesnego / Opłaty za zajęć / Składki statutowe</t>
  </si>
  <si>
    <t>III.</t>
  </si>
  <si>
    <t>Przychody z pozostałej działalności statutowej</t>
  </si>
  <si>
    <t>Dofinansowanie (darowizny) poza 1 % / Transfer z centrali</t>
  </si>
  <si>
    <t>B</t>
  </si>
  <si>
    <t>Koszty działalności statutowej</t>
  </si>
  <si>
    <t>B.1</t>
  </si>
  <si>
    <t>Koszty nieodpłatnej działalności pożytku publicznego</t>
  </si>
  <si>
    <t>I.</t>
  </si>
  <si>
    <t>Zużycie materiałów i energii</t>
  </si>
  <si>
    <t>II.</t>
  </si>
  <si>
    <t>Usługi obce</t>
  </si>
  <si>
    <t>Podatki i opłaty</t>
  </si>
  <si>
    <t>IV.</t>
  </si>
  <si>
    <t>Wynagrodzenia oraz ubezpieczenia społeczne i inne świadczenia</t>
  </si>
  <si>
    <t>Kadra dydaktyczna</t>
  </si>
  <si>
    <t>Kadra pomocnicz, administracyjna</t>
  </si>
  <si>
    <t>V</t>
  </si>
  <si>
    <t>Czynsze</t>
  </si>
  <si>
    <t>VI</t>
  </si>
  <si>
    <t>Amortyzacja</t>
  </si>
  <si>
    <t>VII</t>
  </si>
  <si>
    <t>Pozostałe</t>
  </si>
  <si>
    <t>w tym:                                                       Koszty związane z 1%</t>
  </si>
  <si>
    <t>Koszty związane z dofinansowaniem/ (darowizny) poza 1 %</t>
  </si>
  <si>
    <t>Koszty dotyczące dotacji</t>
  </si>
  <si>
    <t>B.2</t>
  </si>
  <si>
    <t>Koszty odpłatnej działalności pożytku publicznego</t>
  </si>
  <si>
    <t>B.3</t>
  </si>
  <si>
    <t>Koszty pozostałej działalności pożytku publicznego</t>
  </si>
  <si>
    <t>C</t>
  </si>
  <si>
    <t>Zysk (strata) z działalności statutowej (A-B)</t>
  </si>
  <si>
    <t>D</t>
  </si>
  <si>
    <t>Przychody z działalności gospodarczej</t>
  </si>
  <si>
    <t>E</t>
  </si>
  <si>
    <t>Koszty działalności gospodarczej</t>
  </si>
  <si>
    <t>F</t>
  </si>
  <si>
    <t>Zysk (strata) z działalności gospodarczej (D-E)</t>
  </si>
  <si>
    <t>G</t>
  </si>
  <si>
    <t>Koszty ogólnego zarządu</t>
  </si>
  <si>
    <t>H</t>
  </si>
  <si>
    <t>Zysk (strata) z działalności operacyjnej (C+F-G)</t>
  </si>
  <si>
    <t>Pozostałe przychody operacyjne</t>
  </si>
  <si>
    <t>J</t>
  </si>
  <si>
    <t>Pozostałe koszty operacyjne</t>
  </si>
  <si>
    <t>w tym: Odpis aktualizacji należności</t>
  </si>
  <si>
    <t>K</t>
  </si>
  <si>
    <t>Przychody finansowe</t>
  </si>
  <si>
    <t>L</t>
  </si>
  <si>
    <t>Koszty finansowe</t>
  </si>
  <si>
    <t>M</t>
  </si>
  <si>
    <t>Zysk (strata) brutto (H+I-J+K-L)</t>
  </si>
  <si>
    <t>N</t>
  </si>
  <si>
    <t xml:space="preserve"> Podatek dochodowy</t>
  </si>
  <si>
    <t>O</t>
  </si>
  <si>
    <t>Zysk (strata) netto (M-N)</t>
  </si>
  <si>
    <t>BILANS</t>
  </si>
  <si>
    <t>Wiersz</t>
  </si>
  <si>
    <t>AKTYWA</t>
  </si>
  <si>
    <t>Stan na</t>
  </si>
  <si>
    <t>PASYWA</t>
  </si>
  <si>
    <t>początek roku</t>
  </si>
  <si>
    <t>koniec roku</t>
  </si>
  <si>
    <t>Aktywa trwałe</t>
  </si>
  <si>
    <t>Fundusze własne</t>
  </si>
  <si>
    <t>Wartości niematerialne i prawne</t>
  </si>
  <si>
    <t>Fundusz statutowy</t>
  </si>
  <si>
    <t>Rzeczowe aktywa trwałe</t>
  </si>
  <si>
    <t>Pozostałe fundusze</t>
  </si>
  <si>
    <t>III</t>
  </si>
  <si>
    <t>Należności długoterminowe</t>
  </si>
  <si>
    <t>Zysk (strata)z lat ubiegłych</t>
  </si>
  <si>
    <t>IV</t>
  </si>
  <si>
    <t>Inwestycje długoterminowe</t>
  </si>
  <si>
    <t>Zysk (strata) netto</t>
  </si>
  <si>
    <t>Długoterminowe rozliczenia międzyokresowe</t>
  </si>
  <si>
    <t>Zobowiązania i rezerwy na zobowiązania</t>
  </si>
  <si>
    <t>Aktywa obrotowe</t>
  </si>
  <si>
    <t>Zapasy rzeczowych aktywów obrotowych</t>
  </si>
  <si>
    <t>Zobowiązania krótkoterminowe i fundusze specjalne</t>
  </si>
  <si>
    <t>Należności krótkoterminowe</t>
  </si>
  <si>
    <t>Kredyty i pożyczki</t>
  </si>
  <si>
    <t>Inwestycje krótkoterminowe</t>
  </si>
  <si>
    <t>Inne zobowiązania</t>
  </si>
  <si>
    <t>Środki pieniężne</t>
  </si>
  <si>
    <t>Fundusze specjalne</t>
  </si>
  <si>
    <t>Pozostałe aktywa finansowe</t>
  </si>
  <si>
    <t>Rezerwy na zobowiązania</t>
  </si>
  <si>
    <t>Krótkoterminowe rozliczenia międzyokresowe</t>
  </si>
  <si>
    <t>Rozliczenia międzyokresowe</t>
  </si>
  <si>
    <t>Rozliczenia międzyokresowe przychodów</t>
  </si>
  <si>
    <t>C.</t>
  </si>
  <si>
    <t>Należne wpłaty na fundusz statutowy</t>
  </si>
  <si>
    <t>Inne rozliczenia międzyokresowe</t>
  </si>
  <si>
    <t>Suma bilansowa</t>
  </si>
  <si>
    <t>Data sporządzenia</t>
  </si>
  <si>
    <t xml:space="preserve">Nazwa oddziału: </t>
  </si>
  <si>
    <t>Imprezy dobroczynne - zbiórka (zorganizowana przez jednostkę)</t>
  </si>
  <si>
    <t>……………………..</t>
  </si>
  <si>
    <t>………………………..</t>
  </si>
  <si>
    <t>Podpis osoby sporządzającej</t>
  </si>
  <si>
    <t>Podpis osoby zatwierdzającej</t>
  </si>
  <si>
    <t>………………………………….</t>
  </si>
  <si>
    <t>Szkoła Podstawowa nr 2 Przymierza Rodzin</t>
  </si>
  <si>
    <t>ul. Racławicka 14</t>
  </si>
  <si>
    <t>02-601 Warszawa</t>
  </si>
  <si>
    <t>12/2021</t>
  </si>
  <si>
    <t xml:space="preserve">Zobowiązania długoterminowe </t>
  </si>
  <si>
    <t>na dzień: 31.12.2022r.</t>
  </si>
  <si>
    <t>12/2022</t>
  </si>
  <si>
    <t>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</si>
</sst>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_-* #,##0.00\ _z_ł_-;\-* #,##0.00\ _z_ł_-;_-* \-??\ _z_ł_-;_-@_-"/>
    <numFmt numFmtId="166" formatCode="&quot; &quot;#,##0.00&quot;      &quot;;&quot;-&quot;#,##0.00&quot;      &quot;;&quot; -&quot;#&quot;      &quot;;@&quot; &quot;"/>
    <numFmt numFmtId="167" formatCode="[$-415]General"/>
    <numFmt numFmtId="168" formatCode="[$-415]#,##0.00"/>
    <numFmt numFmtId="169" formatCode="&quot; &quot;#,##0.00&quot; zł &quot;;&quot;-&quot;#,##0.00&quot; zł &quot;;&quot; -&quot;#&quot; zł &quot;;@&quot; &quot;"/>
    <numFmt numFmtId="170" formatCode="#,##0.00&quot; &quot;;&quot;-&quot;#,##0.00&quot; &quot;"/>
    <numFmt numFmtId="171" formatCode="#,##0.00&quot; &quot;[$zł-415];[Red]&quot;-&quot;#,##0.00&quot; &quot;[$zł-415]"/>
  </numFmts>
  <fonts count="37"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5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Arial"/>
      <family val="2"/>
      <charset val="238"/>
    </font>
    <font>
      <sz val="7"/>
      <color rgb="FF000000"/>
      <name val="Czcionka tekstu podstawowego"/>
      <charset val="238"/>
    </font>
    <font>
      <b/>
      <sz val="11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rgb="FF000000"/>
      <name val="Czcionka tekstu podstawowego"/>
      <charset val="238"/>
    </font>
    <font>
      <sz val="7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8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7"/>
      <color theme="1"/>
      <name val="Arial"/>
      <family val="2"/>
      <charset val="238"/>
    </font>
    <font>
      <b/>
      <sz val="7"/>
      <color rgb="FF000000"/>
      <name val="Czcionka tekstu podstawowego1"/>
      <charset val="238"/>
    </font>
    <font>
      <i/>
      <sz val="11"/>
      <color theme="1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5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558ED5"/>
        <bgColor rgb="FF558ED5"/>
      </patternFill>
    </fill>
    <fill>
      <patternFill patternType="solid">
        <fgColor rgb="FFB7DEE8"/>
        <bgColor rgb="FFB7DEE8"/>
      </patternFill>
    </fill>
    <fill>
      <patternFill patternType="solid">
        <fgColor rgb="FF4BACC6"/>
        <bgColor rgb="FF4BACC6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B7DEE8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3">
    <xf numFmtId="0" fontId="0" fillId="0" borderId="0"/>
    <xf numFmtId="164" fontId="9" fillId="0" borderId="0" applyFont="0" applyFill="0" applyBorder="0" applyAlignment="0" applyProtection="0"/>
    <xf numFmtId="166" fontId="8" fillId="0" borderId="0"/>
    <xf numFmtId="164" fontId="30" fillId="0" borderId="0" applyFont="0" applyFill="0" applyBorder="0" applyAlignment="0" applyProtection="0"/>
    <xf numFmtId="0" fontId="19" fillId="4" borderId="0"/>
    <xf numFmtId="166" fontId="8" fillId="0" borderId="0"/>
    <xf numFmtId="166" fontId="11" fillId="0" borderId="0"/>
    <xf numFmtId="169" fontId="8" fillId="0" borderId="0"/>
    <xf numFmtId="169" fontId="11" fillId="0" borderId="0"/>
    <xf numFmtId="0" fontId="3" fillId="0" borderId="0"/>
    <xf numFmtId="0" fontId="11" fillId="0" borderId="0"/>
    <xf numFmtId="0" fontId="11" fillId="0" borderId="0"/>
    <xf numFmtId="0" fontId="31" fillId="0" borderId="0">
      <alignment horizontal="center"/>
    </xf>
    <xf numFmtId="0" fontId="32" fillId="0" borderId="0">
      <alignment horizontal="center"/>
    </xf>
    <xf numFmtId="0" fontId="31" fillId="0" borderId="0">
      <alignment horizontal="center" textRotation="90"/>
    </xf>
    <xf numFmtId="0" fontId="32" fillId="0" borderId="0">
      <alignment horizontal="center" textRotation="90"/>
    </xf>
    <xf numFmtId="0" fontId="4" fillId="0" borderId="0"/>
    <xf numFmtId="0" fontId="5" fillId="0" borderId="0"/>
    <xf numFmtId="0" fontId="9" fillId="0" borderId="0"/>
    <xf numFmtId="0" fontId="33" fillId="0" borderId="0"/>
    <xf numFmtId="0" fontId="34" fillId="0" borderId="0"/>
    <xf numFmtId="171" fontId="33" fillId="0" borderId="0"/>
    <xf numFmtId="171" fontId="34" fillId="0" borderId="0"/>
  </cellStyleXfs>
  <cellXfs count="117">
    <xf numFmtId="0" fontId="0" fillId="0" borderId="0" xfId="0"/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165" fontId="1" fillId="0" borderId="0" xfId="1" applyNumberFormat="1" applyFont="1" applyFill="1" applyBorder="1" applyAlignment="1" applyProtection="1"/>
    <xf numFmtId="0" fontId="12" fillId="0" borderId="0" xfId="11" applyFont="1" applyAlignment="1">
      <alignment vertical="center"/>
    </xf>
    <xf numFmtId="0" fontId="12" fillId="0" borderId="0" xfId="11" applyFont="1"/>
    <xf numFmtId="0" fontId="13" fillId="0" borderId="0" xfId="11" applyFont="1" applyAlignment="1">
      <alignment vertical="center"/>
    </xf>
    <xf numFmtId="0" fontId="14" fillId="0" borderId="0" xfId="11" applyFont="1" applyAlignment="1">
      <alignment vertical="center"/>
    </xf>
    <xf numFmtId="0" fontId="14" fillId="0" borderId="0" xfId="11" applyFont="1"/>
    <xf numFmtId="166" fontId="16" fillId="0" borderId="1" xfId="2" applyFont="1" applyBorder="1" applyAlignment="1">
      <alignment horizontal="center" vertical="center" wrapText="1"/>
    </xf>
    <xf numFmtId="0" fontId="17" fillId="0" borderId="0" xfId="11" applyFont="1"/>
    <xf numFmtId="167" fontId="16" fillId="2" borderId="1" xfId="5" applyNumberFormat="1" applyFont="1" applyFill="1" applyBorder="1" applyAlignment="1">
      <alignment horizontal="center" vertical="center"/>
    </xf>
    <xf numFmtId="0" fontId="15" fillId="0" borderId="1" xfId="11" applyFont="1" applyBorder="1" applyAlignment="1">
      <alignment horizontal="center" wrapText="1"/>
    </xf>
    <xf numFmtId="0" fontId="18" fillId="3" borderId="1" xfId="11" applyFont="1" applyFill="1" applyBorder="1" applyAlignment="1">
      <alignment horizontal="center" vertical="center"/>
    </xf>
    <xf numFmtId="0" fontId="18" fillId="3" borderId="1" xfId="11" applyFont="1" applyFill="1" applyBorder="1" applyAlignment="1">
      <alignment horizontal="left" vertical="center" wrapText="1" indent="1"/>
    </xf>
    <xf numFmtId="168" fontId="15" fillId="3" borderId="1" xfId="4" applyNumberFormat="1" applyFont="1" applyFill="1" applyBorder="1" applyAlignment="1">
      <alignment vertical="center"/>
    </xf>
    <xf numFmtId="0" fontId="20" fillId="0" borderId="0" xfId="11" applyFont="1"/>
    <xf numFmtId="0" fontId="18" fillId="5" borderId="1" xfId="11" applyFont="1" applyFill="1" applyBorder="1" applyAlignment="1">
      <alignment horizontal="center" vertical="center"/>
    </xf>
    <xf numFmtId="0" fontId="18" fillId="0" borderId="1" xfId="11" applyFont="1" applyBorder="1" applyAlignment="1">
      <alignment horizontal="left" vertical="center" wrapText="1" indent="1"/>
    </xf>
    <xf numFmtId="4" fontId="15" fillId="0" borderId="1" xfId="11" applyNumberFormat="1" applyFont="1" applyBorder="1"/>
    <xf numFmtId="0" fontId="21" fillId="0" borderId="0" xfId="11" applyFont="1"/>
    <xf numFmtId="0" fontId="22" fillId="0" borderId="0" xfId="0" applyFont="1"/>
    <xf numFmtId="0" fontId="18" fillId="0" borderId="1" xfId="11" applyFont="1" applyBorder="1" applyAlignment="1">
      <alignment horizontal="left" vertical="center" indent="3"/>
    </xf>
    <xf numFmtId="169" fontId="23" fillId="0" borderId="1" xfId="7" applyFont="1" applyBorder="1" applyAlignment="1">
      <alignment vertical="center"/>
    </xf>
    <xf numFmtId="169" fontId="16" fillId="0" borderId="1" xfId="7" applyFont="1" applyBorder="1" applyAlignment="1">
      <alignment vertical="center"/>
    </xf>
    <xf numFmtId="0" fontId="18" fillId="0" borderId="1" xfId="11" applyFont="1" applyBorder="1" applyAlignment="1">
      <alignment horizontal="right" vertical="center" indent="3"/>
    </xf>
    <xf numFmtId="0" fontId="11" fillId="0" borderId="0" xfId="11"/>
    <xf numFmtId="0" fontId="18" fillId="5" borderId="1" xfId="11" applyFont="1" applyFill="1" applyBorder="1" applyAlignment="1">
      <alignment horizontal="right" vertical="center"/>
    </xf>
    <xf numFmtId="0" fontId="24" fillId="5" borderId="1" xfId="11" applyFont="1" applyFill="1" applyBorder="1" applyAlignment="1">
      <alignment horizontal="right" vertical="center" wrapText="1"/>
    </xf>
    <xf numFmtId="169" fontId="25" fillId="5" borderId="1" xfId="7" applyFont="1" applyFill="1" applyBorder="1" applyAlignment="1">
      <alignment vertical="center"/>
    </xf>
    <xf numFmtId="169" fontId="23" fillId="5" borderId="1" xfId="7" applyFont="1" applyFill="1" applyBorder="1" applyAlignment="1">
      <alignment vertical="center"/>
    </xf>
    <xf numFmtId="169" fontId="16" fillId="3" borderId="1" xfId="7" applyFont="1" applyFill="1" applyBorder="1" applyAlignment="1">
      <alignment vertical="center"/>
    </xf>
    <xf numFmtId="0" fontId="18" fillId="0" borderId="1" xfId="11" applyFont="1" applyBorder="1" applyAlignment="1">
      <alignment horizontal="center" vertical="center"/>
    </xf>
    <xf numFmtId="0" fontId="18" fillId="5" borderId="1" xfId="11" applyFont="1" applyFill="1" applyBorder="1" applyAlignment="1">
      <alignment horizontal="left" vertical="center" wrapText="1" indent="1"/>
    </xf>
    <xf numFmtId="169" fontId="16" fillId="5" borderId="1" xfId="7" applyFont="1" applyFill="1" applyBorder="1" applyAlignment="1">
      <alignment vertical="center"/>
    </xf>
    <xf numFmtId="0" fontId="24" fillId="0" borderId="1" xfId="11" applyFont="1" applyBorder="1" applyAlignment="1">
      <alignment horizontal="right" vertical="center" wrapText="1"/>
    </xf>
    <xf numFmtId="0" fontId="18" fillId="6" borderId="1" xfId="11" applyFont="1" applyFill="1" applyBorder="1" applyAlignment="1">
      <alignment horizontal="center" vertical="center"/>
    </xf>
    <xf numFmtId="0" fontId="18" fillId="6" borderId="1" xfId="11" applyFont="1" applyFill="1" applyBorder="1" applyAlignment="1">
      <alignment horizontal="left" vertical="center" wrapText="1" indent="1"/>
    </xf>
    <xf numFmtId="169" fontId="16" fillId="6" borderId="1" xfId="7" applyFont="1" applyFill="1" applyBorder="1" applyAlignment="1">
      <alignment vertical="center"/>
    </xf>
    <xf numFmtId="0" fontId="18" fillId="7" borderId="1" xfId="11" applyFont="1" applyFill="1" applyBorder="1" applyAlignment="1">
      <alignment horizontal="center" vertical="center"/>
    </xf>
    <xf numFmtId="0" fontId="18" fillId="7" borderId="1" xfId="11" applyFont="1" applyFill="1" applyBorder="1" applyAlignment="1">
      <alignment horizontal="left" vertical="center" wrapText="1" indent="1"/>
    </xf>
    <xf numFmtId="169" fontId="23" fillId="7" borderId="1" xfId="7" applyFont="1" applyFill="1" applyBorder="1" applyAlignment="1">
      <alignment vertical="center"/>
    </xf>
    <xf numFmtId="169" fontId="23" fillId="3" borderId="1" xfId="7" applyFont="1" applyFill="1" applyBorder="1" applyAlignment="1">
      <alignment vertical="center"/>
    </xf>
    <xf numFmtId="0" fontId="18" fillId="6" borderId="1" xfId="11" applyFont="1" applyFill="1" applyBorder="1" applyAlignment="1">
      <alignment horizontal="left" vertical="center" indent="1"/>
    </xf>
    <xf numFmtId="0" fontId="18" fillId="0" borderId="0" xfId="11" applyFont="1"/>
    <xf numFmtId="0" fontId="15" fillId="0" borderId="0" xfId="11" applyFont="1" applyAlignment="1">
      <alignment horizontal="center" vertical="center"/>
    </xf>
    <xf numFmtId="0" fontId="15" fillId="0" borderId="0" xfId="11" applyFont="1" applyAlignment="1">
      <alignment wrapText="1"/>
    </xf>
    <xf numFmtId="170" fontId="16" fillId="0" borderId="0" xfId="5" applyNumberFormat="1" applyFont="1"/>
    <xf numFmtId="0" fontId="26" fillId="0" borderId="0" xfId="11" applyFont="1" applyAlignment="1">
      <alignment vertical="center"/>
    </xf>
    <xf numFmtId="4" fontId="21" fillId="0" borderId="0" xfId="11" applyNumberFormat="1" applyFont="1"/>
    <xf numFmtId="0" fontId="18" fillId="0" borderId="0" xfId="11" applyFont="1" applyAlignment="1">
      <alignment vertical="center"/>
    </xf>
    <xf numFmtId="0" fontId="13" fillId="0" borderId="0" xfId="11" applyFont="1"/>
    <xf numFmtId="0" fontId="27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2" fillId="0" borderId="0" xfId="11" applyFont="1" applyAlignment="1">
      <alignment wrapText="1"/>
    </xf>
    <xf numFmtId="0" fontId="28" fillId="0" borderId="0" xfId="11" applyFont="1"/>
    <xf numFmtId="0" fontId="15" fillId="8" borderId="2" xfId="11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170" fontId="15" fillId="3" borderId="3" xfId="6" applyNumberFormat="1" applyFont="1" applyFill="1" applyBorder="1" applyAlignment="1">
      <alignment horizontal="right" vertical="center"/>
    </xf>
    <xf numFmtId="170" fontId="15" fillId="0" borderId="0" xfId="6" applyNumberFormat="1" applyFont="1" applyAlignment="1">
      <alignment horizontal="center" vertical="center"/>
    </xf>
    <xf numFmtId="170" fontId="15" fillId="3" borderId="3" xfId="6" applyNumberFormat="1" applyFont="1" applyFill="1" applyBorder="1" applyAlignment="1">
      <alignment horizontal="center" vertical="center"/>
    </xf>
    <xf numFmtId="170" fontId="18" fillId="5" borderId="2" xfId="6" applyNumberFormat="1" applyFont="1" applyFill="1" applyBorder="1" applyAlignment="1">
      <alignment horizontal="right" vertical="center"/>
    </xf>
    <xf numFmtId="170" fontId="18" fillId="0" borderId="0" xfId="6" applyNumberFormat="1" applyFont="1" applyAlignment="1">
      <alignment horizontal="center" vertical="center"/>
    </xf>
    <xf numFmtId="0" fontId="15" fillId="0" borderId="2" xfId="11" applyFont="1" applyBorder="1" applyAlignment="1">
      <alignment horizontal="center" vertical="center"/>
    </xf>
    <xf numFmtId="0" fontId="18" fillId="0" borderId="2" xfId="11" applyFont="1" applyBorder="1" applyAlignment="1">
      <alignment horizontal="left" vertical="center" wrapText="1"/>
    </xf>
    <xf numFmtId="170" fontId="18" fillId="0" borderId="2" xfId="6" applyNumberFormat="1" applyFont="1" applyBorder="1" applyAlignment="1">
      <alignment horizontal="right" vertical="center"/>
    </xf>
    <xf numFmtId="0" fontId="15" fillId="0" borderId="2" xfId="11" applyFont="1" applyBorder="1" applyAlignment="1">
      <alignment horizontal="center" vertical="center" wrapText="1"/>
    </xf>
    <xf numFmtId="170" fontId="15" fillId="3" borderId="2" xfId="6" applyNumberFormat="1" applyFont="1" applyFill="1" applyBorder="1" applyAlignment="1">
      <alignment horizontal="center" vertical="center"/>
    </xf>
    <xf numFmtId="170" fontId="15" fillId="3" borderId="2" xfId="6" applyNumberFormat="1" applyFont="1" applyFill="1" applyBorder="1" applyAlignment="1">
      <alignment horizontal="center" vertical="center" wrapText="1"/>
    </xf>
    <xf numFmtId="170" fontId="15" fillId="3" borderId="2" xfId="6" applyNumberFormat="1" applyFont="1" applyFill="1" applyBorder="1" applyAlignment="1">
      <alignment horizontal="right" vertical="center"/>
    </xf>
    <xf numFmtId="0" fontId="24" fillId="0" borderId="2" xfId="11" applyFont="1" applyBorder="1" applyAlignment="1">
      <alignment horizontal="right" vertical="center" wrapText="1"/>
    </xf>
    <xf numFmtId="0" fontId="24" fillId="0" borderId="4" xfId="11" applyFont="1" applyBorder="1" applyAlignment="1">
      <alignment horizontal="right" vertical="center" wrapText="1"/>
    </xf>
    <xf numFmtId="170" fontId="18" fillId="5" borderId="4" xfId="6" applyNumberFormat="1" applyFont="1" applyFill="1" applyBorder="1" applyAlignment="1">
      <alignment horizontal="right" vertical="center"/>
    </xf>
    <xf numFmtId="0" fontId="15" fillId="0" borderId="4" xfId="11" applyFont="1" applyBorder="1" applyAlignment="1">
      <alignment horizontal="center" vertical="center"/>
    </xf>
    <xf numFmtId="0" fontId="18" fillId="0" borderId="4" xfId="11" applyFont="1" applyBorder="1" applyAlignment="1">
      <alignment horizontal="left" vertical="center" wrapText="1"/>
    </xf>
    <xf numFmtId="170" fontId="18" fillId="0" borderId="4" xfId="6" applyNumberFormat="1" applyFont="1" applyBorder="1" applyAlignment="1">
      <alignment horizontal="right" vertical="center"/>
    </xf>
    <xf numFmtId="170" fontId="15" fillId="3" borderId="5" xfId="6" applyNumberFormat="1" applyFont="1" applyFill="1" applyBorder="1" applyAlignment="1">
      <alignment horizontal="right" vertical="center"/>
    </xf>
    <xf numFmtId="170" fontId="15" fillId="6" borderId="2" xfId="6" applyNumberFormat="1" applyFont="1" applyFill="1" applyBorder="1" applyAlignment="1">
      <alignment horizontal="right" vertical="center"/>
    </xf>
    <xf numFmtId="0" fontId="15" fillId="6" borderId="2" xfId="11" applyFont="1" applyFill="1" applyBorder="1" applyAlignment="1">
      <alignment horizontal="center" vertical="center"/>
    </xf>
    <xf numFmtId="0" fontId="15" fillId="6" borderId="2" xfId="11" applyFont="1" applyFill="1" applyBorder="1" applyAlignment="1">
      <alignment horizontal="center" vertical="center" wrapText="1"/>
    </xf>
    <xf numFmtId="170" fontId="15" fillId="6" borderId="2" xfId="6" applyNumberFormat="1" applyFont="1" applyFill="1" applyBorder="1" applyAlignment="1">
      <alignment horizontal="center" vertical="center"/>
    </xf>
    <xf numFmtId="0" fontId="12" fillId="0" borderId="0" xfId="11" applyFont="1" applyAlignment="1">
      <alignment horizontal="center"/>
    </xf>
    <xf numFmtId="0" fontId="12" fillId="0" borderId="0" xfId="11" applyFont="1" applyAlignment="1">
      <alignment horizontal="right"/>
    </xf>
    <xf numFmtId="0" fontId="29" fillId="0" borderId="0" xfId="11" applyFont="1" applyAlignment="1">
      <alignment horizontal="center"/>
    </xf>
    <xf numFmtId="4" fontId="12" fillId="0" borderId="0" xfId="11" applyNumberFormat="1" applyFont="1"/>
    <xf numFmtId="4" fontId="1" fillId="0" borderId="0" xfId="11" applyNumberFormat="1" applyFont="1"/>
    <xf numFmtId="170" fontId="15" fillId="3" borderId="5" xfId="6" applyNumberFormat="1" applyFont="1" applyFill="1" applyBorder="1" applyAlignment="1">
      <alignment horizontal="center" vertical="center"/>
    </xf>
    <xf numFmtId="0" fontId="15" fillId="3" borderId="3" xfId="11" applyFont="1" applyFill="1" applyBorder="1" applyAlignment="1">
      <alignment horizontal="center" vertical="center"/>
    </xf>
    <xf numFmtId="0" fontId="15" fillId="3" borderId="3" xfId="11" applyFont="1" applyFill="1" applyBorder="1" applyAlignment="1">
      <alignment horizontal="left" vertical="center" wrapText="1"/>
    </xf>
    <xf numFmtId="170" fontId="0" fillId="0" borderId="0" xfId="0" applyNumberFormat="1"/>
    <xf numFmtId="0" fontId="35" fillId="0" borderId="0" xfId="11" applyFont="1" applyAlignment="1">
      <alignment horizontal="center"/>
    </xf>
    <xf numFmtId="0" fontId="36" fillId="0" borderId="0" xfId="11" applyFont="1"/>
    <xf numFmtId="0" fontId="36" fillId="0" borderId="0" xfId="11" applyFont="1" applyAlignment="1">
      <alignment horizontal="right"/>
    </xf>
    <xf numFmtId="0" fontId="11" fillId="0" borderId="0" xfId="11" applyAlignment="1">
      <alignment vertical="center"/>
    </xf>
    <xf numFmtId="0" fontId="0" fillId="0" borderId="0" xfId="0" applyAlignment="1">
      <alignment vertical="center"/>
    </xf>
    <xf numFmtId="4" fontId="11" fillId="0" borderId="0" xfId="11" applyNumberFormat="1"/>
    <xf numFmtId="4" fontId="29" fillId="0" borderId="0" xfId="11" applyNumberFormat="1" applyFont="1" applyAlignment="1">
      <alignment horizontal="right"/>
    </xf>
    <xf numFmtId="4" fontId="0" fillId="0" borderId="0" xfId="0" applyNumberFormat="1"/>
    <xf numFmtId="4" fontId="14" fillId="0" borderId="0" xfId="11" applyNumberFormat="1" applyFont="1"/>
    <xf numFmtId="4" fontId="17" fillId="0" borderId="0" xfId="11" applyNumberFormat="1" applyFont="1"/>
    <xf numFmtId="4" fontId="20" fillId="0" borderId="0" xfId="11" applyNumberFormat="1" applyFont="1"/>
    <xf numFmtId="0" fontId="13" fillId="0" borderId="1" xfId="11" applyFont="1" applyBorder="1" applyAlignment="1">
      <alignment horizontal="center" vertical="center"/>
    </xf>
    <xf numFmtId="0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4" fillId="0" borderId="0" xfId="11" applyFont="1" applyAlignment="1">
      <alignment horizontal="center"/>
    </xf>
    <xf numFmtId="0" fontId="12" fillId="0" borderId="0" xfId="11" applyFont="1" applyAlignment="1">
      <alignment horizontal="right"/>
    </xf>
    <xf numFmtId="0" fontId="0" fillId="0" borderId="0" xfId="0"/>
    <xf numFmtId="0" fontId="15" fillId="8" borderId="2" xfId="11" applyFont="1" applyFill="1" applyBorder="1" applyAlignment="1">
      <alignment horizontal="center" vertical="center"/>
    </xf>
    <xf numFmtId="0" fontId="12" fillId="0" borderId="0" xfId="11" applyFont="1" applyAlignment="1">
      <alignment horizontal="center"/>
    </xf>
    <xf numFmtId="0" fontId="18" fillId="0" borderId="2" xfId="11" applyFont="1" applyBorder="1" applyAlignment="1">
      <alignment horizontal="center"/>
    </xf>
    <xf numFmtId="0" fontId="36" fillId="0" borderId="0" xfId="11" applyFont="1" applyAlignment="1">
      <alignment horizontal="right"/>
    </xf>
  </cellXfs>
  <cellStyles count="23">
    <cellStyle name="Dziesiętny" xfId="1" builtinId="3"/>
    <cellStyle name="Dziesiętny 2" xfId="2" xr:uid="{00000000-0005-0000-0000-000001000000}"/>
    <cellStyle name="Dziesiętny 3" xfId="3" xr:uid="{00000000-0005-0000-0000-000002000000}"/>
    <cellStyle name="Excel Built-in Accent5" xfId="4" xr:uid="{00000000-0005-0000-0000-000003000000}"/>
    <cellStyle name="Excel Built-in Comma" xfId="5" xr:uid="{00000000-0005-0000-0000-000004000000}"/>
    <cellStyle name="Excel Built-in Comma 1" xfId="6" xr:uid="{00000000-0005-0000-0000-000005000000}"/>
    <cellStyle name="Excel Built-in Currency" xfId="7" xr:uid="{00000000-0005-0000-0000-000006000000}"/>
    <cellStyle name="Excel Built-in Currency 1" xfId="8" xr:uid="{00000000-0005-0000-0000-000007000000}"/>
    <cellStyle name="Excel Built-in Normal" xfId="9" xr:uid="{00000000-0005-0000-0000-000008000000}"/>
    <cellStyle name="Excel Built-in Normal 1" xfId="10" xr:uid="{00000000-0005-0000-0000-000009000000}"/>
    <cellStyle name="Excel Built-in Normal 2" xfId="11" xr:uid="{00000000-0005-0000-0000-00000A000000}"/>
    <cellStyle name="Heading" xfId="12" xr:uid="{00000000-0005-0000-0000-00000B000000}"/>
    <cellStyle name="Heading 1" xfId="13" xr:uid="{00000000-0005-0000-0000-00000C000000}"/>
    <cellStyle name="Heading1" xfId="14" xr:uid="{00000000-0005-0000-0000-00000D000000}"/>
    <cellStyle name="Heading1 1" xfId="15" xr:uid="{00000000-0005-0000-0000-00000E000000}"/>
    <cellStyle name="Normalny" xfId="0" builtinId="0"/>
    <cellStyle name="Normalny 2" xfId="16" xr:uid="{00000000-0005-0000-0000-000010000000}"/>
    <cellStyle name="Normalny 3" xfId="17" xr:uid="{00000000-0005-0000-0000-000011000000}"/>
    <cellStyle name="Normalny 4" xfId="18" xr:uid="{00000000-0005-0000-0000-000012000000}"/>
    <cellStyle name="Result" xfId="19" xr:uid="{00000000-0005-0000-0000-000013000000}"/>
    <cellStyle name="Result 1" xfId="20" xr:uid="{00000000-0005-0000-0000-000014000000}"/>
    <cellStyle name="Result2" xfId="21" xr:uid="{00000000-0005-0000-0000-000015000000}"/>
    <cellStyle name="Result2 1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E154"/>
  <sheetViews>
    <sheetView tabSelected="1" zoomScale="110" zoomScaleNormal="110" workbookViewId="0">
      <selection activeCell="A75" sqref="A75"/>
    </sheetView>
  </sheetViews>
  <sheetFormatPr defaultColWidth="29.75" defaultRowHeight="14.25"/>
  <cols>
    <col min="1" max="1" width="5.875" style="8" customWidth="1"/>
    <col min="2" max="2" width="39.75" style="53" bestFit="1" customWidth="1"/>
    <col min="3" max="4" width="11.625" style="28" customWidth="1"/>
    <col min="5" max="5" width="29.75" style="28" customWidth="1"/>
    <col min="6" max="6" width="29.75" style="98" customWidth="1"/>
    <col min="7" max="234" width="29.75" style="28" customWidth="1"/>
    <col min="235" max="235" width="5.875" style="28" customWidth="1"/>
    <col min="236" max="236" width="50.5" style="28" customWidth="1"/>
    <col min="237" max="237" width="14.25" style="28" customWidth="1"/>
    <col min="238" max="238" width="13.25" style="28" customWidth="1"/>
    <col min="239" max="16384" width="29.75" style="28"/>
  </cols>
  <sheetData>
    <row r="1" spans="1:6" customFormat="1">
      <c r="A1" s="1"/>
      <c r="F1" s="100"/>
    </row>
    <row r="2" spans="1:6" customFormat="1">
      <c r="A2" s="1" t="s">
        <v>0</v>
      </c>
      <c r="F2" s="100"/>
    </row>
    <row r="3" spans="1:6" customFormat="1">
      <c r="A3" s="2" t="s">
        <v>1</v>
      </c>
      <c r="B3" s="3"/>
      <c r="C3" s="3"/>
      <c r="D3" s="4"/>
      <c r="F3" s="100"/>
    </row>
    <row r="4" spans="1:6" customFormat="1">
      <c r="A4" s="2" t="s">
        <v>2</v>
      </c>
      <c r="B4" s="3"/>
      <c r="C4" s="3"/>
      <c r="D4" s="4"/>
      <c r="F4" s="100"/>
    </row>
    <row r="5" spans="1:6" customFormat="1">
      <c r="A5" s="2" t="s">
        <v>3</v>
      </c>
      <c r="D5" s="5"/>
      <c r="F5" s="100"/>
    </row>
    <row r="6" spans="1:6" customFormat="1">
      <c r="A6" s="1" t="s">
        <v>117</v>
      </c>
      <c r="F6" s="100"/>
    </row>
    <row r="7" spans="1:6" customFormat="1">
      <c r="A7" s="97" t="s">
        <v>124</v>
      </c>
      <c r="F7" s="100"/>
    </row>
    <row r="8" spans="1:6" customFormat="1">
      <c r="A8" s="97" t="s">
        <v>125</v>
      </c>
      <c r="F8" s="100"/>
    </row>
    <row r="9" spans="1:6" customFormat="1">
      <c r="A9" s="97" t="s">
        <v>126</v>
      </c>
      <c r="F9" s="100"/>
    </row>
    <row r="10" spans="1:6" customFormat="1">
      <c r="A10" s="1"/>
      <c r="F10" s="100"/>
    </row>
    <row r="11" spans="1:6" customFormat="1">
      <c r="A11" s="1"/>
      <c r="F11" s="100"/>
    </row>
    <row r="12" spans="1:6" customFormat="1" ht="19.5">
      <c r="A12" s="1"/>
      <c r="B12" s="106" t="s">
        <v>4</v>
      </c>
      <c r="C12" s="106"/>
      <c r="D12" s="106"/>
      <c r="F12" s="100"/>
    </row>
    <row r="13" spans="1:6" customFormat="1">
      <c r="A13" s="1"/>
      <c r="F13" s="100"/>
    </row>
    <row r="14" spans="1:6" customFormat="1" ht="15">
      <c r="A14" s="6"/>
      <c r="B14" s="107"/>
      <c r="C14" s="107"/>
      <c r="D14" s="107"/>
      <c r="F14" s="100"/>
    </row>
    <row r="15" spans="1:6" customFormat="1">
      <c r="A15" s="6"/>
      <c r="B15" s="108" t="s">
        <v>5</v>
      </c>
      <c r="C15" s="108"/>
      <c r="D15" s="108"/>
      <c r="F15" s="100"/>
    </row>
    <row r="16" spans="1:6" customFormat="1" ht="15">
      <c r="A16" s="96"/>
      <c r="B16" s="107" t="s">
        <v>129</v>
      </c>
      <c r="C16" s="107"/>
      <c r="D16" s="107"/>
      <c r="F16" s="100"/>
    </row>
    <row r="17" spans="1:239" customFormat="1">
      <c r="A17" s="96"/>
      <c r="B17" s="109"/>
      <c r="C17" s="109"/>
      <c r="D17" s="109"/>
      <c r="F17" s="100"/>
    </row>
    <row r="18" spans="1:239" s="10" customFormat="1" ht="15">
      <c r="A18" s="9"/>
      <c r="C18" s="110"/>
      <c r="D18" s="110"/>
      <c r="F18" s="101"/>
    </row>
    <row r="19" spans="1:239" s="12" customFormat="1" ht="11.25">
      <c r="A19" s="104"/>
      <c r="B19" s="105" t="s">
        <v>6</v>
      </c>
      <c r="C19" s="11" t="s">
        <v>7</v>
      </c>
      <c r="D19" s="11" t="s">
        <v>7</v>
      </c>
      <c r="F19" s="102"/>
    </row>
    <row r="20" spans="1:239" s="12" customFormat="1" ht="17.25" customHeight="1">
      <c r="A20" s="104"/>
      <c r="B20" s="105"/>
      <c r="C20" s="13" t="s">
        <v>127</v>
      </c>
      <c r="D20" s="13" t="s">
        <v>130</v>
      </c>
      <c r="F20" s="102"/>
    </row>
    <row r="21" spans="1:239" s="12" customFormat="1" ht="18" customHeight="1">
      <c r="A21" s="14">
        <v>1</v>
      </c>
      <c r="B21" s="14">
        <v>2</v>
      </c>
      <c r="C21" s="14">
        <v>3</v>
      </c>
      <c r="D21" s="14">
        <v>4</v>
      </c>
      <c r="F21" s="102"/>
    </row>
    <row r="22" spans="1:239" s="18" customFormat="1" ht="18" customHeight="1">
      <c r="A22" s="15" t="s">
        <v>8</v>
      </c>
      <c r="B22" s="16" t="s">
        <v>9</v>
      </c>
      <c r="C22" s="17">
        <f>C23+C33+C44</f>
        <v>6965992.9899999993</v>
      </c>
      <c r="D22" s="17">
        <f>D23+D33+D44</f>
        <v>8441164.4400000013</v>
      </c>
      <c r="F22" s="103"/>
    </row>
    <row r="23" spans="1:239" s="23" customFormat="1" ht="15.75" customHeight="1">
      <c r="A23" s="19" t="s">
        <v>10</v>
      </c>
      <c r="B23" s="20" t="s">
        <v>11</v>
      </c>
      <c r="C23" s="21">
        <f>C24+C25+C26+C29+C32</f>
        <v>67189.100000000006</v>
      </c>
      <c r="D23" s="21">
        <f>D24+D25+D26+D29+D32</f>
        <v>51997.9</v>
      </c>
      <c r="E23" s="22"/>
      <c r="F23" s="5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</row>
    <row r="24" spans="1:239" s="23" customFormat="1" ht="18" customHeight="1">
      <c r="A24" s="19"/>
      <c r="B24" s="24" t="s">
        <v>118</v>
      </c>
      <c r="C24" s="25"/>
      <c r="D24" s="25"/>
      <c r="E24" s="22"/>
      <c r="F24" s="5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</row>
    <row r="25" spans="1:239" s="23" customFormat="1" ht="18.75" customHeight="1">
      <c r="A25" s="19"/>
      <c r="B25" s="24" t="s">
        <v>12</v>
      </c>
      <c r="C25" s="25">
        <v>67189.100000000006</v>
      </c>
      <c r="D25" s="25">
        <v>51997.9</v>
      </c>
      <c r="E25" s="22"/>
      <c r="F25" s="5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</row>
    <row r="26" spans="1:239" s="23" customFormat="1" ht="18.75" customHeight="1">
      <c r="A26" s="19"/>
      <c r="B26" s="24" t="s">
        <v>13</v>
      </c>
      <c r="C26" s="26">
        <f>C27+C28</f>
        <v>0</v>
      </c>
      <c r="D26" s="26">
        <f>D27+D28</f>
        <v>0</v>
      </c>
      <c r="E26" s="22"/>
      <c r="F26" s="5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</row>
    <row r="27" spans="1:239" customFormat="1" ht="18.75" customHeight="1">
      <c r="A27" s="19"/>
      <c r="B27" s="27" t="s">
        <v>14</v>
      </c>
      <c r="C27" s="25">
        <v>0</v>
      </c>
      <c r="D27" s="25">
        <v>0</v>
      </c>
      <c r="E27" s="28"/>
      <c r="F27" s="9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</row>
    <row r="28" spans="1:239" customFormat="1" ht="18.75" customHeight="1">
      <c r="A28" s="19"/>
      <c r="B28" s="27" t="s">
        <v>15</v>
      </c>
      <c r="C28" s="25"/>
      <c r="D28" s="25"/>
      <c r="E28" s="28"/>
      <c r="F28" s="9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</row>
    <row r="29" spans="1:239" s="23" customFormat="1" ht="15">
      <c r="A29" s="19"/>
      <c r="B29" s="24" t="s">
        <v>16</v>
      </c>
      <c r="C29" s="26">
        <f>SUM(C30:C31)</f>
        <v>0</v>
      </c>
      <c r="D29" s="26">
        <f>SUM(D30:D31)</f>
        <v>0</v>
      </c>
      <c r="E29" s="22"/>
      <c r="F29" s="5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</row>
    <row r="30" spans="1:239" customFormat="1">
      <c r="A30" s="29"/>
      <c r="B30" s="30" t="s">
        <v>17</v>
      </c>
      <c r="C30" s="31"/>
      <c r="D30" s="31"/>
      <c r="E30" s="28"/>
      <c r="F30" s="9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</row>
    <row r="31" spans="1:239" customFormat="1" ht="13.5" customHeight="1">
      <c r="A31" s="29"/>
      <c r="B31" s="30" t="s">
        <v>18</v>
      </c>
      <c r="C31" s="31"/>
      <c r="D31" s="31"/>
      <c r="E31" s="28"/>
      <c r="F31" s="9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</row>
    <row r="32" spans="1:239" s="23" customFormat="1" ht="15">
      <c r="A32" s="29"/>
      <c r="B32" s="24" t="s">
        <v>43</v>
      </c>
      <c r="C32" s="32"/>
      <c r="D32" s="32"/>
      <c r="E32" s="22"/>
      <c r="F32" s="5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</row>
    <row r="33" spans="1:239" s="23" customFormat="1" ht="18" customHeight="1">
      <c r="A33" s="19" t="s">
        <v>19</v>
      </c>
      <c r="B33" s="20" t="s">
        <v>20</v>
      </c>
      <c r="C33" s="26">
        <f>C34+C35+C36+C37+C40+C43</f>
        <v>6898803.8899999997</v>
      </c>
      <c r="D33" s="26">
        <f>D34+D35+D36+D37+D40+D43</f>
        <v>8389166.540000001</v>
      </c>
      <c r="E33" s="22"/>
      <c r="F33" s="5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</row>
    <row r="34" spans="1:239" s="23" customFormat="1" ht="15">
      <c r="A34" s="19"/>
      <c r="B34" s="24" t="s">
        <v>21</v>
      </c>
      <c r="C34" s="25">
        <v>4788225</v>
      </c>
      <c r="D34" s="25">
        <v>5508900</v>
      </c>
      <c r="E34" s="51"/>
      <c r="F34" s="5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</row>
    <row r="35" spans="1:239" s="23" customFormat="1" ht="18" customHeight="1">
      <c r="A35" s="19"/>
      <c r="B35" s="24" t="s">
        <v>118</v>
      </c>
      <c r="C35" s="25"/>
      <c r="D35" s="25"/>
      <c r="E35" s="51"/>
      <c r="F35" s="5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</row>
    <row r="36" spans="1:239" s="23" customFormat="1" ht="18.75" customHeight="1">
      <c r="A36" s="19"/>
      <c r="B36" s="24" t="s">
        <v>12</v>
      </c>
      <c r="C36" s="25"/>
      <c r="D36" s="25"/>
      <c r="E36" s="51"/>
      <c r="F36" s="5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</row>
    <row r="37" spans="1:239" s="23" customFormat="1" ht="18.75" customHeight="1">
      <c r="A37" s="19"/>
      <c r="B37" s="24" t="s">
        <v>13</v>
      </c>
      <c r="C37" s="26">
        <f>C38+C39</f>
        <v>10626.5</v>
      </c>
      <c r="D37" s="26">
        <f>D38+D39</f>
        <v>20283</v>
      </c>
      <c r="E37" s="51"/>
      <c r="F37" s="5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</row>
    <row r="38" spans="1:239" customFormat="1" ht="18.75" customHeight="1">
      <c r="A38" s="19"/>
      <c r="B38" s="27" t="s">
        <v>14</v>
      </c>
      <c r="C38" s="25">
        <v>0</v>
      </c>
      <c r="D38" s="25"/>
      <c r="E38" s="98"/>
      <c r="F38" s="9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</row>
    <row r="39" spans="1:239" customFormat="1" ht="18.75" customHeight="1">
      <c r="A39" s="19"/>
      <c r="B39" s="27" t="s">
        <v>15</v>
      </c>
      <c r="C39" s="25">
        <v>10626.5</v>
      </c>
      <c r="D39" s="25">
        <v>20283</v>
      </c>
      <c r="E39" s="98"/>
      <c r="F39" s="9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</row>
    <row r="40" spans="1:239" s="23" customFormat="1" ht="15">
      <c r="A40" s="19"/>
      <c r="B40" s="24" t="s">
        <v>16</v>
      </c>
      <c r="C40" s="26">
        <f>SUM(C41:C42)</f>
        <v>2067918.39</v>
      </c>
      <c r="D40" s="26">
        <f>SUM(D41:D42)</f>
        <v>2822782.9899999998</v>
      </c>
      <c r="E40" s="51"/>
      <c r="F40" s="5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</row>
    <row r="41" spans="1:239" customFormat="1">
      <c r="A41" s="29"/>
      <c r="B41" s="30" t="s">
        <v>17</v>
      </c>
      <c r="C41" s="31">
        <v>2012154.39</v>
      </c>
      <c r="D41" s="31">
        <v>2455346.09</v>
      </c>
      <c r="E41" s="98"/>
      <c r="F41" s="9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</row>
    <row r="42" spans="1:239" customFormat="1" ht="13.5" customHeight="1">
      <c r="A42" s="29"/>
      <c r="B42" s="30" t="s">
        <v>18</v>
      </c>
      <c r="C42" s="31">
        <v>55764</v>
      </c>
      <c r="D42" s="31">
        <v>367436.9</v>
      </c>
      <c r="E42" s="98"/>
      <c r="F42" s="9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</row>
    <row r="43" spans="1:239" s="23" customFormat="1" ht="15">
      <c r="A43" s="29"/>
      <c r="B43" s="24" t="s">
        <v>43</v>
      </c>
      <c r="C43" s="32">
        <v>32034</v>
      </c>
      <c r="D43" s="32">
        <v>37200.550000000003</v>
      </c>
      <c r="E43" s="51"/>
      <c r="F43" s="51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</row>
    <row r="44" spans="1:239" s="23" customFormat="1" ht="14.25" customHeight="1">
      <c r="A44" s="19" t="s">
        <v>22</v>
      </c>
      <c r="B44" s="20" t="s">
        <v>23</v>
      </c>
      <c r="C44" s="25">
        <f>C45+C46+C47+C50+C53</f>
        <v>0</v>
      </c>
      <c r="D44" s="25">
        <f>D45+D46+D47+D50+D53</f>
        <v>0</v>
      </c>
      <c r="E44" s="51"/>
      <c r="F44" s="5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</row>
    <row r="45" spans="1:239" s="23" customFormat="1" ht="18" customHeight="1">
      <c r="A45" s="19"/>
      <c r="B45" s="24" t="s">
        <v>118</v>
      </c>
      <c r="C45" s="25"/>
      <c r="D45" s="25"/>
      <c r="E45" s="51"/>
      <c r="F45" s="51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</row>
    <row r="46" spans="1:239" s="23" customFormat="1" ht="18.75" customHeight="1">
      <c r="A46" s="19"/>
      <c r="B46" s="24" t="s">
        <v>12</v>
      </c>
      <c r="C46" s="25"/>
      <c r="D46" s="25"/>
      <c r="E46" s="51"/>
      <c r="F46" s="5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</row>
    <row r="47" spans="1:239" s="23" customFormat="1" ht="18.75" customHeight="1">
      <c r="A47" s="19"/>
      <c r="B47" s="24" t="s">
        <v>24</v>
      </c>
      <c r="C47" s="25">
        <f>C48+C49</f>
        <v>0</v>
      </c>
      <c r="D47" s="25">
        <f>D48+D49</f>
        <v>0</v>
      </c>
      <c r="E47" s="22"/>
      <c r="F47" s="5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</row>
    <row r="48" spans="1:239" customFormat="1" ht="18.75" customHeight="1">
      <c r="A48" s="19"/>
      <c r="B48" s="27" t="s">
        <v>14</v>
      </c>
      <c r="C48" s="25"/>
      <c r="D48" s="25"/>
      <c r="E48" s="28"/>
      <c r="F48" s="9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</row>
    <row r="49" spans="1:239" customFormat="1" ht="18.75" customHeight="1">
      <c r="A49" s="19"/>
      <c r="B49" s="27" t="s">
        <v>15</v>
      </c>
      <c r="C49" s="25"/>
      <c r="D49" s="25"/>
      <c r="E49" s="28"/>
      <c r="F49" s="9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</row>
    <row r="50" spans="1:239" s="23" customFormat="1" ht="15">
      <c r="A50" s="19"/>
      <c r="B50" s="24" t="s">
        <v>16</v>
      </c>
      <c r="C50" s="25">
        <f>C51+C52</f>
        <v>0</v>
      </c>
      <c r="D50" s="25">
        <f>D51+D52</f>
        <v>0</v>
      </c>
      <c r="E50" s="22"/>
      <c r="F50" s="5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</row>
    <row r="51" spans="1:239" customFormat="1">
      <c r="A51" s="29"/>
      <c r="B51" s="30" t="s">
        <v>17</v>
      </c>
      <c r="C51" s="31"/>
      <c r="D51" s="31"/>
      <c r="E51" s="28"/>
      <c r="F51" s="9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</row>
    <row r="52" spans="1:239" customFormat="1" ht="13.5" customHeight="1">
      <c r="A52" s="29"/>
      <c r="B52" s="30" t="s">
        <v>18</v>
      </c>
      <c r="C52" s="31"/>
      <c r="D52" s="31"/>
      <c r="E52" s="28"/>
      <c r="F52" s="9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</row>
    <row r="53" spans="1:239" s="23" customFormat="1" ht="15">
      <c r="A53" s="29"/>
      <c r="B53" s="24" t="s">
        <v>43</v>
      </c>
      <c r="C53" s="32"/>
      <c r="D53" s="32"/>
      <c r="E53" s="22"/>
      <c r="F53" s="51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</row>
    <row r="54" spans="1:239" s="23" customFormat="1" ht="15">
      <c r="A54" s="15" t="s">
        <v>25</v>
      </c>
      <c r="B54" s="16" t="s">
        <v>26</v>
      </c>
      <c r="C54" s="33">
        <f>C69+C55</f>
        <v>7053134.6500000004</v>
      </c>
      <c r="D54" s="33">
        <f>D69+D55</f>
        <v>8156133.3300000001</v>
      </c>
      <c r="E54" s="22"/>
      <c r="F54" s="5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</row>
    <row r="55" spans="1:239" s="23" customFormat="1" ht="13.5" customHeight="1">
      <c r="A55" s="15" t="s">
        <v>27</v>
      </c>
      <c r="B55" s="16" t="s">
        <v>28</v>
      </c>
      <c r="C55" s="33">
        <f>C56+C57+C58+C59+C62+C63+C64</f>
        <v>180476</v>
      </c>
      <c r="D55" s="33">
        <f>D56+D57+D58+D59+D62+D63+D64</f>
        <v>298416.21999999997</v>
      </c>
      <c r="E55" s="22"/>
      <c r="F55" s="51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</row>
    <row r="56" spans="1:239" s="23" customFormat="1" ht="13.5" customHeight="1">
      <c r="A56" s="34" t="s">
        <v>29</v>
      </c>
      <c r="B56" s="20" t="s">
        <v>30</v>
      </c>
      <c r="C56" s="32"/>
      <c r="D56" s="32"/>
      <c r="E56" s="22"/>
      <c r="F56" s="51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</row>
    <row r="57" spans="1:239" s="23" customFormat="1" ht="13.5" customHeight="1">
      <c r="A57" s="34" t="s">
        <v>31</v>
      </c>
      <c r="B57" s="20" t="s">
        <v>32</v>
      </c>
      <c r="C57" s="32"/>
      <c r="D57" s="32"/>
      <c r="E57" s="22"/>
      <c r="F57" s="51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</row>
    <row r="58" spans="1:239" s="23" customFormat="1" ht="13.5" customHeight="1">
      <c r="A58" s="34" t="s">
        <v>22</v>
      </c>
      <c r="B58" s="20" t="s">
        <v>33</v>
      </c>
      <c r="C58" s="32"/>
      <c r="D58" s="32"/>
      <c r="E58" s="22"/>
      <c r="F58" s="51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</row>
    <row r="59" spans="1:239" s="23" customFormat="1" ht="13.5" customHeight="1">
      <c r="A59" s="34" t="s">
        <v>34</v>
      </c>
      <c r="B59" s="35" t="s">
        <v>35</v>
      </c>
      <c r="C59" s="36">
        <f>C60+C61</f>
        <v>0</v>
      </c>
      <c r="D59" s="36">
        <f>D60+D61</f>
        <v>0</v>
      </c>
      <c r="E59" s="22"/>
      <c r="F59" s="5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</row>
    <row r="60" spans="1:239" customFormat="1" ht="13.5" customHeight="1">
      <c r="A60" s="29"/>
      <c r="B60" s="30" t="s">
        <v>36</v>
      </c>
      <c r="C60" s="32"/>
      <c r="D60" s="32"/>
      <c r="E60" s="28"/>
      <c r="F60" s="9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</row>
    <row r="61" spans="1:239" customFormat="1" ht="13.5" customHeight="1">
      <c r="A61" s="29"/>
      <c r="B61" s="30" t="s">
        <v>37</v>
      </c>
      <c r="C61" s="32"/>
      <c r="D61" s="32"/>
      <c r="E61" s="28"/>
      <c r="F61" s="9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</row>
    <row r="62" spans="1:239" s="23" customFormat="1" ht="13.5" customHeight="1">
      <c r="A62" s="19" t="s">
        <v>38</v>
      </c>
      <c r="B62" s="20" t="s">
        <v>39</v>
      </c>
      <c r="C62" s="32"/>
      <c r="D62" s="32"/>
      <c r="E62" s="22"/>
      <c r="F62" s="5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</row>
    <row r="63" spans="1:239" s="23" customFormat="1" ht="15">
      <c r="A63" s="19" t="s">
        <v>40</v>
      </c>
      <c r="B63" s="35" t="s">
        <v>41</v>
      </c>
      <c r="C63" s="32"/>
      <c r="D63" s="32"/>
      <c r="E63" s="22"/>
      <c r="F63" s="5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</row>
    <row r="64" spans="1:239" s="23" customFormat="1" ht="15">
      <c r="A64" s="19" t="s">
        <v>42</v>
      </c>
      <c r="B64" s="20" t="s">
        <v>43</v>
      </c>
      <c r="C64" s="25">
        <f>C65+C66+C67+C68</f>
        <v>180476</v>
      </c>
      <c r="D64" s="25">
        <f>D65+D66+D67+D68</f>
        <v>298416.21999999997</v>
      </c>
      <c r="E64" s="22"/>
      <c r="F64" s="5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</row>
    <row r="65" spans="1:239" customFormat="1" ht="13.5" customHeight="1">
      <c r="A65" s="19"/>
      <c r="B65" s="37" t="s">
        <v>44</v>
      </c>
      <c r="C65" s="25">
        <v>67189.100000000006</v>
      </c>
      <c r="D65" s="25">
        <v>51997.9</v>
      </c>
      <c r="E65" s="28"/>
      <c r="F65" s="9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</row>
    <row r="66" spans="1:239" customFormat="1">
      <c r="A66" s="19"/>
      <c r="B66" s="37" t="s">
        <v>45</v>
      </c>
      <c r="C66" s="25">
        <v>104490.9</v>
      </c>
      <c r="D66" s="25">
        <v>237622.31999999998</v>
      </c>
      <c r="E66" s="28"/>
      <c r="F66" s="9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</row>
    <row r="67" spans="1:239" customFormat="1">
      <c r="A67" s="19"/>
      <c r="B67" s="37" t="s">
        <v>46</v>
      </c>
      <c r="C67" s="25"/>
      <c r="D67" s="25"/>
      <c r="E67" s="28"/>
      <c r="F67" s="9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</row>
    <row r="68" spans="1:239" customFormat="1">
      <c r="A68" s="19"/>
      <c r="B68" s="37" t="s">
        <v>43</v>
      </c>
      <c r="C68" s="25">
        <v>8796</v>
      </c>
      <c r="D68" s="25">
        <v>8796</v>
      </c>
      <c r="E68" s="28"/>
      <c r="F68" s="9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</row>
    <row r="69" spans="1:239" s="23" customFormat="1" ht="13.5" customHeight="1">
      <c r="A69" s="15" t="s">
        <v>47</v>
      </c>
      <c r="B69" s="16" t="s">
        <v>48</v>
      </c>
      <c r="C69" s="33">
        <f>C70+C71+C72+C73+C76+C77+C78</f>
        <v>6872658.6500000004</v>
      </c>
      <c r="D69" s="33">
        <f>D70+D71+D72+D73+D76+D77+D78</f>
        <v>7857717.1100000003</v>
      </c>
      <c r="E69" s="22"/>
      <c r="F69" s="5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</row>
    <row r="70" spans="1:239" s="23" customFormat="1" ht="13.5" customHeight="1">
      <c r="A70" s="34" t="s">
        <v>29</v>
      </c>
      <c r="B70" s="20" t="s">
        <v>30</v>
      </c>
      <c r="C70" s="32">
        <v>188959.85</v>
      </c>
      <c r="D70" s="32">
        <v>277651.53999999998</v>
      </c>
      <c r="E70" s="22"/>
      <c r="F70" s="5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</row>
    <row r="71" spans="1:239" s="23" customFormat="1" ht="13.5" customHeight="1">
      <c r="A71" s="34" t="s">
        <v>31</v>
      </c>
      <c r="B71" s="20" t="s">
        <v>32</v>
      </c>
      <c r="C71" s="32">
        <v>314392.96000000002</v>
      </c>
      <c r="D71" s="32">
        <v>492322.17</v>
      </c>
      <c r="E71" s="51"/>
      <c r="F71" s="5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</row>
    <row r="72" spans="1:239" s="23" customFormat="1" ht="13.5" customHeight="1">
      <c r="A72" s="34" t="s">
        <v>22</v>
      </c>
      <c r="B72" s="20" t="s">
        <v>33</v>
      </c>
      <c r="C72" s="32">
        <v>19538.55</v>
      </c>
      <c r="D72" s="32">
        <v>20526.689999999999</v>
      </c>
      <c r="E72" s="22"/>
      <c r="F72" s="5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</row>
    <row r="73" spans="1:239" s="23" customFormat="1" ht="13.5" customHeight="1">
      <c r="A73" s="34" t="s">
        <v>34</v>
      </c>
      <c r="B73" s="35" t="s">
        <v>35</v>
      </c>
      <c r="C73" s="36">
        <f>C74+C75</f>
        <v>4371066.08</v>
      </c>
      <c r="D73" s="36">
        <f>D74+D75</f>
        <v>4992632.99</v>
      </c>
      <c r="E73" s="22"/>
      <c r="F73" s="5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</row>
    <row r="74" spans="1:239" customFormat="1" ht="13.5" customHeight="1">
      <c r="A74" s="29"/>
      <c r="B74" s="30" t="s">
        <v>36</v>
      </c>
      <c r="C74" s="32">
        <v>3762799.86</v>
      </c>
      <c r="D74" s="32">
        <v>4337839.82</v>
      </c>
      <c r="E74" s="28"/>
      <c r="F74" s="9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</row>
    <row r="75" spans="1:239" customFormat="1" ht="13.5" customHeight="1">
      <c r="A75" s="29"/>
      <c r="B75" s="30" t="s">
        <v>37</v>
      </c>
      <c r="C75" s="32">
        <v>608266.22</v>
      </c>
      <c r="D75" s="32">
        <v>654793.16999999993</v>
      </c>
      <c r="E75" s="98"/>
      <c r="F75" s="9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</row>
    <row r="76" spans="1:239" s="23" customFormat="1" ht="13.5" customHeight="1">
      <c r="A76" s="19" t="s">
        <v>38</v>
      </c>
      <c r="B76" s="20" t="s">
        <v>39</v>
      </c>
      <c r="C76" s="32">
        <v>914506.2</v>
      </c>
      <c r="D76" s="32">
        <v>958556.84</v>
      </c>
      <c r="E76" s="22"/>
      <c r="F76" s="5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</row>
    <row r="77" spans="1:239" s="23" customFormat="1" ht="15">
      <c r="A77" s="19" t="s">
        <v>40</v>
      </c>
      <c r="B77" s="35" t="s">
        <v>41</v>
      </c>
      <c r="C77" s="32">
        <v>905294.04</v>
      </c>
      <c r="D77" s="32">
        <v>914133.85</v>
      </c>
      <c r="E77" s="22"/>
      <c r="F77" s="51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</row>
    <row r="78" spans="1:239" s="23" customFormat="1" ht="15">
      <c r="A78" s="19" t="s">
        <v>42</v>
      </c>
      <c r="B78" s="20" t="s">
        <v>43</v>
      </c>
      <c r="C78" s="25">
        <f>C79+C80+C81+C82</f>
        <v>158900.97</v>
      </c>
      <c r="D78" s="25">
        <f>D79+D80+D81+D82</f>
        <v>201893.03000000003</v>
      </c>
      <c r="E78" s="51"/>
      <c r="F78" s="5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</row>
    <row r="79" spans="1:239" customFormat="1" ht="13.5" customHeight="1">
      <c r="A79" s="19"/>
      <c r="B79" s="37" t="s">
        <v>44</v>
      </c>
      <c r="C79" s="25"/>
      <c r="D79" s="25"/>
      <c r="E79" s="28"/>
      <c r="F79" s="9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</row>
    <row r="80" spans="1:239" customFormat="1">
      <c r="A80" s="19"/>
      <c r="B80" s="37" t="s">
        <v>45</v>
      </c>
      <c r="C80" s="25"/>
      <c r="D80" s="25"/>
      <c r="E80" s="28"/>
      <c r="F80" s="9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</row>
    <row r="81" spans="1:239" customFormat="1">
      <c r="A81" s="19"/>
      <c r="B81" s="37" t="s">
        <v>46</v>
      </c>
      <c r="C81" s="25"/>
      <c r="D81" s="25"/>
      <c r="E81" s="28"/>
      <c r="F81" s="9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</row>
    <row r="82" spans="1:239" customFormat="1">
      <c r="A82" s="19"/>
      <c r="B82" s="37" t="s">
        <v>43</v>
      </c>
      <c r="C82" s="25">
        <v>158900.97</v>
      </c>
      <c r="D82" s="25">
        <v>201893.03000000003</v>
      </c>
      <c r="E82" s="98"/>
      <c r="F82" s="9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</row>
    <row r="83" spans="1:239" s="23" customFormat="1" ht="13.5" customHeight="1">
      <c r="A83" s="15" t="s">
        <v>49</v>
      </c>
      <c r="B83" s="16" t="s">
        <v>50</v>
      </c>
      <c r="C83" s="33">
        <f>C84+C85+C86+C87+C90+C91+C92</f>
        <v>0</v>
      </c>
      <c r="D83" s="33">
        <f>D84+D85+D86+D87+D90+D91+D92</f>
        <v>0</v>
      </c>
      <c r="E83" s="22"/>
      <c r="F83" s="51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</row>
    <row r="84" spans="1:239" s="23" customFormat="1" ht="13.5" customHeight="1">
      <c r="A84" s="34" t="s">
        <v>29</v>
      </c>
      <c r="B84" s="20" t="s">
        <v>30</v>
      </c>
      <c r="C84" s="32"/>
      <c r="D84" s="32"/>
      <c r="E84" s="51"/>
      <c r="F84" s="51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</row>
    <row r="85" spans="1:239" s="23" customFormat="1" ht="13.5" customHeight="1">
      <c r="A85" s="34" t="s">
        <v>31</v>
      </c>
      <c r="B85" s="20" t="s">
        <v>32</v>
      </c>
      <c r="C85" s="32"/>
      <c r="D85" s="32"/>
      <c r="E85" s="22"/>
      <c r="F85" s="51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</row>
    <row r="86" spans="1:239" s="23" customFormat="1" ht="13.5" customHeight="1">
      <c r="A86" s="34" t="s">
        <v>22</v>
      </c>
      <c r="B86" s="20" t="s">
        <v>33</v>
      </c>
      <c r="C86" s="32"/>
      <c r="D86" s="32"/>
      <c r="E86" s="22"/>
      <c r="F86" s="51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</row>
    <row r="87" spans="1:239" s="23" customFormat="1" ht="13.5" customHeight="1">
      <c r="A87" s="34" t="s">
        <v>34</v>
      </c>
      <c r="B87" s="35" t="s">
        <v>35</v>
      </c>
      <c r="C87" s="36">
        <f>C88+C89</f>
        <v>0</v>
      </c>
      <c r="D87" s="36">
        <f>D88+D89</f>
        <v>0</v>
      </c>
      <c r="E87" s="22"/>
      <c r="F87" s="51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</row>
    <row r="88" spans="1:239" customFormat="1" ht="13.5" customHeight="1">
      <c r="A88" s="29"/>
      <c r="B88" s="30" t="s">
        <v>36</v>
      </c>
      <c r="C88" s="32"/>
      <c r="D88" s="32"/>
      <c r="E88" s="28"/>
      <c r="F88" s="9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</row>
    <row r="89" spans="1:239" customFormat="1" ht="13.5" customHeight="1">
      <c r="A89" s="29"/>
      <c r="B89" s="30" t="s">
        <v>37</v>
      </c>
      <c r="C89" s="32"/>
      <c r="D89" s="32"/>
      <c r="E89" s="28"/>
      <c r="F89" s="9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</row>
    <row r="90" spans="1:239" s="23" customFormat="1" ht="13.5" customHeight="1">
      <c r="A90" s="19" t="s">
        <v>38</v>
      </c>
      <c r="B90" s="20" t="s">
        <v>39</v>
      </c>
      <c r="C90" s="32"/>
      <c r="D90" s="32"/>
      <c r="E90" s="22"/>
      <c r="F90" s="51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</row>
    <row r="91" spans="1:239" s="23" customFormat="1" ht="15">
      <c r="A91" s="19" t="s">
        <v>40</v>
      </c>
      <c r="B91" s="35" t="s">
        <v>41</v>
      </c>
      <c r="C91" s="32"/>
      <c r="D91" s="32"/>
      <c r="E91" s="22"/>
      <c r="F91" s="51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</row>
    <row r="92" spans="1:239" s="23" customFormat="1" ht="15">
      <c r="A92" s="19" t="s">
        <v>42</v>
      </c>
      <c r="B92" s="20" t="s">
        <v>43</v>
      </c>
      <c r="C92" s="25">
        <f>C93+C94+C95+C96</f>
        <v>0</v>
      </c>
      <c r="D92" s="25">
        <f>D93+D94+D95+D96</f>
        <v>0</v>
      </c>
      <c r="E92" s="22"/>
      <c r="F92" s="51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</row>
    <row r="93" spans="1:239" customFormat="1" ht="13.5" customHeight="1">
      <c r="A93" s="19"/>
      <c r="B93" s="37" t="s">
        <v>44</v>
      </c>
      <c r="C93" s="25"/>
      <c r="D93" s="25"/>
      <c r="E93" s="28"/>
      <c r="F93" s="9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</row>
    <row r="94" spans="1:239" customFormat="1">
      <c r="A94" s="19"/>
      <c r="B94" s="37" t="s">
        <v>45</v>
      </c>
      <c r="C94" s="25"/>
      <c r="D94" s="25"/>
      <c r="E94" s="28"/>
      <c r="F94" s="9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</row>
    <row r="95" spans="1:239" customFormat="1">
      <c r="A95" s="19"/>
      <c r="B95" s="37" t="s">
        <v>46</v>
      </c>
      <c r="C95" s="25"/>
      <c r="D95" s="25"/>
      <c r="E95" s="28"/>
      <c r="F95" s="9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</row>
    <row r="96" spans="1:239" customFormat="1">
      <c r="A96" s="19"/>
      <c r="B96" s="37" t="s">
        <v>43</v>
      </c>
      <c r="C96" s="25"/>
      <c r="D96" s="25"/>
      <c r="E96" s="28"/>
      <c r="F96" s="9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</row>
    <row r="97" spans="1:239" s="23" customFormat="1" ht="13.5" customHeight="1">
      <c r="A97" s="38" t="s">
        <v>51</v>
      </c>
      <c r="B97" s="39" t="s">
        <v>52</v>
      </c>
      <c r="C97" s="40">
        <f>C22-C54</f>
        <v>-87141.66000000108</v>
      </c>
      <c r="D97" s="40">
        <f>D22-D54</f>
        <v>285031.11000000127</v>
      </c>
      <c r="E97" s="22"/>
      <c r="F97" s="51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</row>
    <row r="98" spans="1:239" s="23" customFormat="1" ht="13.5" customHeight="1">
      <c r="A98" s="41" t="s">
        <v>53</v>
      </c>
      <c r="B98" s="42" t="s">
        <v>54</v>
      </c>
      <c r="C98" s="43"/>
      <c r="D98" s="43"/>
      <c r="E98" s="22"/>
      <c r="F98" s="51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</row>
    <row r="99" spans="1:239" s="23" customFormat="1" ht="13.5" customHeight="1">
      <c r="A99" s="41" t="s">
        <v>55</v>
      </c>
      <c r="B99" s="42" t="s">
        <v>56</v>
      </c>
      <c r="C99" s="43"/>
      <c r="D99" s="43"/>
      <c r="E99" s="22"/>
      <c r="F99" s="51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</row>
    <row r="100" spans="1:239" s="23" customFormat="1" ht="13.5" customHeight="1">
      <c r="A100" s="38" t="s">
        <v>57</v>
      </c>
      <c r="B100" s="39" t="s">
        <v>58</v>
      </c>
      <c r="C100" s="40">
        <f>C98-C99</f>
        <v>0</v>
      </c>
      <c r="D100" s="40">
        <f>D98-D99</f>
        <v>0</v>
      </c>
      <c r="E100" s="22"/>
      <c r="F100" s="51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</row>
    <row r="101" spans="1:239" s="23" customFormat="1" ht="13.5" customHeight="1">
      <c r="A101" s="15" t="s">
        <v>59</v>
      </c>
      <c r="B101" s="16" t="s">
        <v>60</v>
      </c>
      <c r="C101" s="44"/>
      <c r="D101" s="44"/>
      <c r="E101" s="22"/>
      <c r="F101" s="5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</row>
    <row r="102" spans="1:239" s="23" customFormat="1" ht="13.5" customHeight="1">
      <c r="A102" s="38" t="s">
        <v>61</v>
      </c>
      <c r="B102" s="39" t="s">
        <v>62</v>
      </c>
      <c r="C102" s="40">
        <f>C97-C100-C101</f>
        <v>-87141.66000000108</v>
      </c>
      <c r="D102" s="40">
        <f>D97-D100-D101</f>
        <v>285031.11000000127</v>
      </c>
      <c r="E102" s="22"/>
      <c r="F102" s="51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</row>
    <row r="103" spans="1:239" s="23" customFormat="1" ht="15">
      <c r="A103" s="15" t="s">
        <v>10</v>
      </c>
      <c r="B103" s="16" t="s">
        <v>63</v>
      </c>
      <c r="C103" s="33">
        <f>C104+C105</f>
        <v>17172.099999999999</v>
      </c>
      <c r="D103" s="33">
        <f>D104+D105</f>
        <v>38101.31</v>
      </c>
      <c r="E103" s="22"/>
      <c r="F103" s="51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</row>
    <row r="104" spans="1:239" s="23" customFormat="1" ht="13.5" customHeight="1">
      <c r="A104" s="34" t="s">
        <v>29</v>
      </c>
      <c r="B104" s="35" t="s">
        <v>119</v>
      </c>
      <c r="C104" s="32"/>
      <c r="D104" s="32"/>
      <c r="E104" s="22"/>
      <c r="F104" s="51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</row>
    <row r="105" spans="1:239" s="23" customFormat="1" ht="13.5" customHeight="1">
      <c r="A105" s="34" t="s">
        <v>31</v>
      </c>
      <c r="B105" s="35" t="s">
        <v>43</v>
      </c>
      <c r="C105" s="32">
        <v>17172.099999999999</v>
      </c>
      <c r="D105" s="32">
        <v>38101.31</v>
      </c>
      <c r="E105" s="22"/>
      <c r="F105" s="51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</row>
    <row r="106" spans="1:239" s="23" customFormat="1" ht="13.5" customHeight="1">
      <c r="A106" s="15" t="s">
        <v>64</v>
      </c>
      <c r="B106" s="16" t="s">
        <v>65</v>
      </c>
      <c r="C106" s="33">
        <f>C107+C108</f>
        <v>34771.39</v>
      </c>
      <c r="D106" s="33">
        <f>D107+D108</f>
        <v>14221.1</v>
      </c>
      <c r="E106" s="22"/>
      <c r="F106" s="51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</row>
    <row r="107" spans="1:239" s="23" customFormat="1" ht="13.5" customHeight="1">
      <c r="A107" s="34" t="s">
        <v>29</v>
      </c>
      <c r="B107" s="35" t="s">
        <v>120</v>
      </c>
      <c r="C107" s="32"/>
      <c r="D107" s="32"/>
      <c r="E107" s="22"/>
      <c r="F107" s="51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</row>
    <row r="108" spans="1:239" s="23" customFormat="1" ht="13.5" customHeight="1">
      <c r="A108" s="34" t="s">
        <v>31</v>
      </c>
      <c r="B108" s="35" t="s">
        <v>43</v>
      </c>
      <c r="C108" s="32">
        <v>34771.39</v>
      </c>
      <c r="D108" s="32">
        <v>14221.1</v>
      </c>
      <c r="E108" s="22"/>
      <c r="F108" s="51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</row>
    <row r="109" spans="1:239" customFormat="1" ht="13.5" customHeight="1">
      <c r="A109" s="19"/>
      <c r="B109" s="30" t="s">
        <v>66</v>
      </c>
      <c r="C109" s="32">
        <v>26025.38</v>
      </c>
      <c r="D109" s="32">
        <v>13281.4</v>
      </c>
      <c r="E109" s="28"/>
      <c r="F109" s="9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</row>
    <row r="110" spans="1:239" s="23" customFormat="1" ht="13.5" customHeight="1">
      <c r="A110" s="15" t="s">
        <v>67</v>
      </c>
      <c r="B110" s="16" t="s">
        <v>68</v>
      </c>
      <c r="C110" s="44">
        <v>0</v>
      </c>
      <c r="D110" s="44">
        <v>198.22</v>
      </c>
      <c r="E110" s="22"/>
      <c r="F110" s="51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</row>
    <row r="111" spans="1:239" s="23" customFormat="1" ht="13.5" customHeight="1">
      <c r="A111" s="15" t="s">
        <v>69</v>
      </c>
      <c r="B111" s="16" t="s">
        <v>70</v>
      </c>
      <c r="C111" s="44">
        <v>0</v>
      </c>
      <c r="D111" s="44">
        <v>0</v>
      </c>
      <c r="E111" s="22"/>
      <c r="F111" s="51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</row>
    <row r="112" spans="1:239" s="23" customFormat="1" ht="13.5" customHeight="1">
      <c r="A112" s="38" t="s">
        <v>71</v>
      </c>
      <c r="B112" s="45" t="s">
        <v>72</v>
      </c>
      <c r="C112" s="40">
        <f>C102+C103-C106+C110-C111</f>
        <v>-104740.95000000107</v>
      </c>
      <c r="D112" s="40">
        <f>D102+D103-D106+D110-D111</f>
        <v>309109.54000000126</v>
      </c>
      <c r="E112" s="22"/>
      <c r="F112" s="51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</row>
    <row r="113" spans="1:239" s="23" customFormat="1" ht="13.5" customHeight="1">
      <c r="A113" s="15" t="s">
        <v>73</v>
      </c>
      <c r="B113" s="16" t="s">
        <v>74</v>
      </c>
      <c r="C113" s="44"/>
      <c r="D113" s="44"/>
      <c r="E113" s="22"/>
      <c r="F113" s="51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</row>
    <row r="114" spans="1:239" s="23" customFormat="1" ht="13.5" customHeight="1">
      <c r="A114" s="38" t="s">
        <v>75</v>
      </c>
      <c r="B114" s="45" t="s">
        <v>76</v>
      </c>
      <c r="C114" s="40">
        <f>C112-C113</f>
        <v>-104740.95000000107</v>
      </c>
      <c r="D114" s="40">
        <f>D112-D113</f>
        <v>309109.54000000126</v>
      </c>
      <c r="E114" s="51"/>
      <c r="F114" s="51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</row>
    <row r="115" spans="1:239" s="23" customFormat="1" ht="13.5" customHeight="1">
      <c r="A115" s="47"/>
      <c r="B115" s="48"/>
      <c r="C115" s="49"/>
      <c r="D115" s="49"/>
      <c r="E115" s="22"/>
      <c r="F115" s="51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</row>
    <row r="116" spans="1:239" s="23" customFormat="1" ht="13.5" customHeight="1">
      <c r="A116" s="47"/>
      <c r="B116" s="85" t="s">
        <v>116</v>
      </c>
      <c r="C116" s="7" t="s">
        <v>131</v>
      </c>
      <c r="D116" s="7"/>
      <c r="E116" s="7"/>
      <c r="F116" s="87"/>
      <c r="G116" s="7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</row>
    <row r="117" spans="1:239" s="23" customFormat="1" ht="13.5" customHeight="1">
      <c r="A117" s="50"/>
      <c r="B117" s="85"/>
      <c r="C117"/>
      <c r="D117" s="85"/>
      <c r="E117"/>
      <c r="F117" s="87"/>
      <c r="G117" s="7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</row>
    <row r="118" spans="1:239" s="23" customFormat="1" ht="13.5" customHeight="1">
      <c r="A118" s="22"/>
      <c r="D118" s="94"/>
      <c r="E118" s="7"/>
      <c r="F118" s="87"/>
      <c r="G118" s="86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</row>
    <row r="119" spans="1:239" s="23" customFormat="1" ht="13.5" customHeight="1">
      <c r="A119" s="22"/>
      <c r="B119" s="95" t="s">
        <v>121</v>
      </c>
      <c r="C119" s="7" t="s">
        <v>123</v>
      </c>
      <c r="D119" s="85"/>
      <c r="E119" s="7"/>
      <c r="F119" s="87"/>
      <c r="G119" s="7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</row>
    <row r="120" spans="1:239" s="23" customFormat="1" ht="15">
      <c r="A120" s="22"/>
      <c r="B120" s="85"/>
      <c r="C120" s="7"/>
      <c r="D120" s="7"/>
      <c r="E120" s="7"/>
      <c r="F120" s="87"/>
      <c r="G120" s="7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</row>
    <row r="121" spans="1:239" s="23" customFormat="1" ht="15">
      <c r="A121" s="22"/>
      <c r="D121" s="22"/>
      <c r="E121" s="22"/>
      <c r="F121" s="51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</row>
    <row r="122" spans="1:239" s="23" customFormat="1" ht="15">
      <c r="A122" s="22"/>
      <c r="B122" s="22"/>
      <c r="C122" s="51"/>
      <c r="D122" s="51"/>
      <c r="E122" s="22"/>
      <c r="F122" s="51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</row>
    <row r="123" spans="1:239" s="23" customFormat="1" ht="15">
      <c r="A123" s="22"/>
      <c r="B123" s="85" t="s">
        <v>122</v>
      </c>
      <c r="C123" s="7" t="s">
        <v>123</v>
      </c>
      <c r="D123" s="51"/>
      <c r="E123" s="22"/>
      <c r="F123" s="51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</row>
    <row r="124" spans="1:239" s="23" customFormat="1" ht="15">
      <c r="A124" s="22"/>
      <c r="B124" s="22"/>
      <c r="C124" s="51"/>
      <c r="D124" s="51"/>
      <c r="E124" s="22"/>
      <c r="F124" s="51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</row>
    <row r="125" spans="1:239" s="23" customFormat="1" ht="15">
      <c r="A125" s="22"/>
      <c r="B125" s="22"/>
      <c r="C125" s="22"/>
      <c r="D125" s="22"/>
      <c r="E125" s="22"/>
      <c r="F125" s="51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</row>
    <row r="126" spans="1:239" s="23" customFormat="1" ht="15">
      <c r="A126" s="22"/>
      <c r="B126" s="22"/>
      <c r="C126" s="22"/>
      <c r="D126" s="22"/>
      <c r="E126" s="22"/>
      <c r="F126" s="51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</row>
    <row r="127" spans="1:239" s="23" customFormat="1" ht="15">
      <c r="A127" s="22"/>
      <c r="B127" s="22"/>
      <c r="C127" s="22"/>
      <c r="D127" s="22"/>
      <c r="E127" s="22"/>
      <c r="F127" s="51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</row>
    <row r="128" spans="1:239" s="23" customFormat="1" ht="15">
      <c r="A128" s="22"/>
      <c r="B128" s="22"/>
      <c r="C128" s="22"/>
      <c r="D128" s="22"/>
      <c r="E128" s="22"/>
      <c r="F128" s="51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</row>
    <row r="129" spans="1:239" s="23" customFormat="1" ht="15">
      <c r="A129" s="22"/>
      <c r="B129" s="22"/>
      <c r="C129" s="22"/>
      <c r="D129" s="22"/>
      <c r="E129" s="22"/>
      <c r="F129" s="51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</row>
    <row r="130" spans="1:239" s="23" customFormat="1" ht="15">
      <c r="A130" s="22"/>
      <c r="B130" s="22"/>
      <c r="C130" s="22"/>
      <c r="D130" s="22"/>
      <c r="E130" s="22"/>
      <c r="F130" s="51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</row>
    <row r="131" spans="1:239" s="23" customFormat="1" ht="15">
      <c r="A131" s="22"/>
      <c r="B131" s="22"/>
      <c r="C131" s="22"/>
      <c r="D131" s="22"/>
      <c r="E131" s="22"/>
      <c r="F131" s="5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</row>
    <row r="132" spans="1:239" s="23" customFormat="1" ht="15">
      <c r="A132" s="22"/>
      <c r="B132" s="22"/>
      <c r="C132" s="22"/>
      <c r="D132" s="22"/>
      <c r="E132" s="22"/>
      <c r="F132" s="51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</row>
    <row r="133" spans="1:239" s="23" customFormat="1" ht="15">
      <c r="A133" s="22"/>
      <c r="B133" s="22"/>
      <c r="C133" s="22"/>
      <c r="D133" s="22"/>
      <c r="E133" s="22"/>
      <c r="F133" s="51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</row>
    <row r="134" spans="1:239" s="23" customFormat="1" ht="15">
      <c r="A134" s="22"/>
      <c r="B134" s="22"/>
      <c r="C134" s="22"/>
      <c r="D134" s="22"/>
      <c r="E134" s="22"/>
      <c r="F134" s="51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</row>
    <row r="135" spans="1:239" s="23" customFormat="1" ht="15">
      <c r="A135" s="22"/>
      <c r="B135" s="22"/>
      <c r="C135" s="22"/>
      <c r="D135" s="22"/>
      <c r="E135" s="22"/>
      <c r="F135" s="51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</row>
    <row r="136" spans="1:239" customFormat="1">
      <c r="A136" s="28"/>
      <c r="B136" s="28"/>
      <c r="C136" s="28"/>
      <c r="D136" s="28"/>
      <c r="E136" s="28"/>
      <c r="F136" s="9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</row>
    <row r="137" spans="1:239" customFormat="1">
      <c r="A137" s="28"/>
      <c r="B137" s="28"/>
      <c r="C137" s="28"/>
      <c r="D137" s="28"/>
      <c r="E137" s="28"/>
      <c r="F137" s="9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</row>
    <row r="138" spans="1:239" customFormat="1">
      <c r="A138" s="28"/>
      <c r="B138" s="28"/>
      <c r="C138" s="28"/>
      <c r="D138" s="28"/>
      <c r="E138" s="28"/>
      <c r="F138" s="9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</row>
    <row r="139" spans="1:239" customFormat="1">
      <c r="A139" s="28"/>
      <c r="B139" s="28"/>
      <c r="C139" s="28"/>
      <c r="D139" s="28"/>
      <c r="E139" s="28"/>
      <c r="F139" s="9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</row>
    <row r="140" spans="1:239" customFormat="1">
      <c r="A140" s="28"/>
      <c r="B140" s="28"/>
      <c r="C140" s="28"/>
      <c r="D140" s="28"/>
      <c r="E140" s="28"/>
      <c r="F140" s="9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</row>
    <row r="141" spans="1:239" customFormat="1">
      <c r="A141" s="28"/>
      <c r="B141" s="28"/>
      <c r="C141" s="28"/>
      <c r="D141" s="28"/>
      <c r="E141" s="28"/>
      <c r="F141" s="9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  <c r="IE141" s="28"/>
    </row>
    <row r="142" spans="1:239" customFormat="1">
      <c r="A142" s="28"/>
      <c r="B142" s="28"/>
      <c r="C142" s="28"/>
      <c r="D142" s="28"/>
      <c r="E142" s="28"/>
      <c r="F142" s="9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</row>
    <row r="143" spans="1:239" customFormat="1">
      <c r="A143" s="28"/>
      <c r="B143" s="28"/>
      <c r="C143" s="28"/>
      <c r="D143" s="28"/>
      <c r="E143" s="28"/>
      <c r="F143" s="9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</row>
    <row r="144" spans="1:239" customFormat="1">
      <c r="A144" s="28"/>
      <c r="B144" s="28"/>
      <c r="C144" s="28"/>
      <c r="D144" s="28"/>
      <c r="E144" s="28"/>
      <c r="F144" s="9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</row>
    <row r="145" spans="1:239" customFormat="1">
      <c r="A145" s="28"/>
      <c r="B145" s="28"/>
      <c r="C145" s="28"/>
      <c r="D145" s="28"/>
      <c r="E145" s="28"/>
      <c r="F145" s="9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</row>
    <row r="146" spans="1:239" customFormat="1">
      <c r="A146" s="28"/>
      <c r="B146" s="28"/>
      <c r="C146" s="28"/>
      <c r="D146" s="28"/>
      <c r="E146" s="28"/>
      <c r="F146" s="9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</row>
    <row r="147" spans="1:239" customFormat="1">
      <c r="A147" s="52"/>
      <c r="B147" s="46"/>
      <c r="C147" s="28"/>
      <c r="D147" s="28"/>
      <c r="E147" s="28"/>
      <c r="F147" s="9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</row>
    <row r="148" spans="1:239" customFormat="1">
      <c r="A148" s="52"/>
      <c r="B148" s="46"/>
      <c r="C148" s="28"/>
      <c r="D148" s="28"/>
      <c r="E148" s="28"/>
      <c r="F148" s="9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</row>
    <row r="149" spans="1:239" customFormat="1">
      <c r="A149" s="52"/>
      <c r="B149" s="46"/>
      <c r="C149" s="28"/>
      <c r="D149" s="28"/>
      <c r="E149" s="28"/>
      <c r="F149" s="9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</row>
    <row r="150" spans="1:239" customFormat="1">
      <c r="A150" s="52"/>
      <c r="B150" s="46"/>
      <c r="C150" s="28"/>
      <c r="D150" s="28"/>
      <c r="E150" s="28"/>
      <c r="F150" s="9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</row>
    <row r="151" spans="1:239">
      <c r="A151" s="52"/>
      <c r="B151" s="46"/>
    </row>
    <row r="152" spans="1:239">
      <c r="A152" s="52"/>
      <c r="B152" s="46"/>
    </row>
    <row r="153" spans="1:239">
      <c r="A153" s="52"/>
      <c r="B153" s="46"/>
    </row>
    <row r="154" spans="1:239">
      <c r="A154" s="52"/>
      <c r="B154" s="46"/>
    </row>
  </sheetData>
  <mergeCells count="8">
    <mergeCell ref="A19:A20"/>
    <mergeCell ref="B19:B20"/>
    <mergeCell ref="B12:D12"/>
    <mergeCell ref="B14:D14"/>
    <mergeCell ref="B15:D15"/>
    <mergeCell ref="B16:D16"/>
    <mergeCell ref="B17:D17"/>
    <mergeCell ref="C18:D18"/>
  </mergeCells>
  <pageMargins left="0.70866141732283472" right="0.15748031496062992" top="0.62992125984251968" bottom="0.31496062992125984" header="0.19685039370078741" footer="0.15748031496062992"/>
  <pageSetup paperSize="9" scale="95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opLeftCell="A4" workbookViewId="0">
      <selection activeCell="K31" sqref="K31"/>
    </sheetView>
  </sheetViews>
  <sheetFormatPr defaultColWidth="9.25" defaultRowHeight="14.25"/>
  <cols>
    <col min="1" max="1" width="5.625" style="7" customWidth="1"/>
    <col min="2" max="2" width="24.25" style="7" customWidth="1"/>
    <col min="3" max="4" width="10" style="7" customWidth="1"/>
    <col min="5" max="5" width="10.25" style="7" customWidth="1"/>
    <col min="6" max="6" width="5.625" style="7" customWidth="1"/>
    <col min="7" max="7" width="24.25" style="7" customWidth="1"/>
    <col min="8" max="9" width="10" style="7" customWidth="1"/>
    <col min="10" max="10" width="9.25" style="7"/>
    <col min="11" max="11" width="9.875" style="7" bestFit="1" customWidth="1"/>
    <col min="12" max="12" width="11.375" style="87" bestFit="1" customWidth="1"/>
    <col min="13" max="16384" width="9.25" style="7"/>
  </cols>
  <sheetData>
    <row r="1" spans="1:12" customFormat="1">
      <c r="A1" s="1" t="s">
        <v>0</v>
      </c>
      <c r="L1" s="100"/>
    </row>
    <row r="2" spans="1:12" customFormat="1">
      <c r="A2" s="2" t="s">
        <v>1</v>
      </c>
      <c r="B2" s="3"/>
      <c r="C2" s="3"/>
      <c r="D2" s="4"/>
      <c r="L2" s="100"/>
    </row>
    <row r="3" spans="1:12" customFormat="1">
      <c r="A3" s="2" t="s">
        <v>2</v>
      </c>
      <c r="B3" s="3"/>
      <c r="C3" s="3"/>
      <c r="D3" s="4"/>
      <c r="L3" s="100"/>
    </row>
    <row r="4" spans="1:12" customFormat="1">
      <c r="A4" s="2" t="s">
        <v>3</v>
      </c>
      <c r="D4" s="5"/>
      <c r="L4" s="100"/>
    </row>
    <row r="5" spans="1:12" customFormat="1">
      <c r="A5" s="1" t="s">
        <v>117</v>
      </c>
      <c r="D5" s="5"/>
      <c r="L5" s="100"/>
    </row>
    <row r="6" spans="1:12" customFormat="1">
      <c r="A6" s="97" t="s">
        <v>124</v>
      </c>
      <c r="L6" s="100"/>
    </row>
    <row r="7" spans="1:12" customFormat="1">
      <c r="A7" s="97" t="s">
        <v>125</v>
      </c>
      <c r="B7" s="55"/>
      <c r="L7" s="100"/>
    </row>
    <row r="8" spans="1:12" customFormat="1">
      <c r="A8" s="97" t="s">
        <v>126</v>
      </c>
      <c r="B8" s="56"/>
      <c r="C8" s="3"/>
      <c r="D8" s="4"/>
      <c r="L8" s="100"/>
    </row>
    <row r="9" spans="1:12" customFormat="1">
      <c r="A9" s="54"/>
      <c r="B9" s="55"/>
      <c r="L9" s="100"/>
    </row>
    <row r="10" spans="1:12" customFormat="1">
      <c r="A10" s="54"/>
      <c r="B10" s="7"/>
      <c r="C10" s="57"/>
      <c r="D10" s="7"/>
      <c r="E10" s="7"/>
      <c r="F10" s="7"/>
      <c r="G10" s="7"/>
      <c r="H10" s="7"/>
      <c r="I10" s="7"/>
      <c r="L10" s="100"/>
    </row>
    <row r="11" spans="1:12" customFormat="1">
      <c r="A11" s="7"/>
      <c r="B11" s="7"/>
      <c r="C11" s="57"/>
      <c r="D11" s="7"/>
      <c r="E11" s="7"/>
      <c r="F11" s="7"/>
      <c r="G11" s="7"/>
      <c r="H11" s="7"/>
      <c r="I11" s="7"/>
      <c r="L11" s="100"/>
    </row>
    <row r="12" spans="1:12" customFormat="1">
      <c r="A12" s="58"/>
      <c r="B12" s="7"/>
      <c r="C12" s="7"/>
      <c r="D12" s="7"/>
      <c r="E12" s="7"/>
      <c r="F12" s="7"/>
      <c r="G12" s="7"/>
      <c r="H12" s="7"/>
      <c r="I12" s="7"/>
      <c r="L12" s="100"/>
    </row>
    <row r="13" spans="1:12" ht="19.5">
      <c r="E13" s="93" t="s">
        <v>77</v>
      </c>
    </row>
    <row r="14" spans="1:12">
      <c r="B14" s="92"/>
      <c r="E14"/>
      <c r="F14"/>
    </row>
    <row r="15" spans="1:12">
      <c r="A15" s="108" t="s">
        <v>5</v>
      </c>
      <c r="B15" s="108"/>
      <c r="C15" s="108"/>
      <c r="D15" s="108"/>
      <c r="E15" s="108"/>
      <c r="F15" s="108"/>
      <c r="G15" s="108"/>
      <c r="H15" s="108"/>
      <c r="I15" s="108"/>
    </row>
    <row r="16" spans="1:12" ht="15" customHeight="1">
      <c r="A16" s="107" t="s">
        <v>129</v>
      </c>
      <c r="B16" s="107"/>
      <c r="C16" s="107"/>
      <c r="D16" s="107"/>
      <c r="E16" s="107"/>
      <c r="F16" s="107"/>
      <c r="G16" s="107"/>
      <c r="H16" s="107"/>
      <c r="I16" s="107"/>
    </row>
    <row r="18" spans="1:11">
      <c r="C18" s="114"/>
      <c r="D18" s="114"/>
      <c r="H18" s="114"/>
      <c r="I18" s="114"/>
    </row>
    <row r="19" spans="1:11">
      <c r="A19" s="115" t="s">
        <v>78</v>
      </c>
      <c r="B19" s="113" t="s">
        <v>79</v>
      </c>
      <c r="C19" s="113" t="s">
        <v>80</v>
      </c>
      <c r="D19" s="113"/>
      <c r="E19" s="47"/>
      <c r="F19" s="115" t="s">
        <v>78</v>
      </c>
      <c r="G19" s="113" t="s">
        <v>81</v>
      </c>
      <c r="H19" s="113" t="s">
        <v>80</v>
      </c>
      <c r="I19" s="113"/>
    </row>
    <row r="20" spans="1:11">
      <c r="A20" s="115"/>
      <c r="B20" s="113"/>
      <c r="C20" s="59" t="s">
        <v>82</v>
      </c>
      <c r="D20" s="59" t="s">
        <v>83</v>
      </c>
      <c r="E20" s="60"/>
      <c r="F20" s="115"/>
      <c r="G20" s="113"/>
      <c r="H20" s="59" t="s">
        <v>82</v>
      </c>
      <c r="I20" s="59" t="s">
        <v>83</v>
      </c>
    </row>
    <row r="21" spans="1:11">
      <c r="A21" s="63" t="s">
        <v>8</v>
      </c>
      <c r="B21" s="63" t="s">
        <v>84</v>
      </c>
      <c r="C21" s="61">
        <f>SUM(C22:C26)</f>
        <v>8103978.3399999999</v>
      </c>
      <c r="D21" s="61">
        <f>SUM(D22:D26)</f>
        <v>7203536.3000000007</v>
      </c>
      <c r="E21" s="62"/>
      <c r="F21" s="63" t="s">
        <v>8</v>
      </c>
      <c r="G21" s="63" t="s">
        <v>85</v>
      </c>
      <c r="H21" s="61">
        <f>SUM(H22:H25)</f>
        <v>1602075.36</v>
      </c>
      <c r="I21" s="61">
        <f>SUM(I22:I25)</f>
        <v>1911184.9000000001</v>
      </c>
    </row>
    <row r="22" spans="1:11">
      <c r="A22" s="66" t="s">
        <v>10</v>
      </c>
      <c r="B22" s="67" t="s">
        <v>86</v>
      </c>
      <c r="C22" s="64"/>
      <c r="D22" s="64"/>
      <c r="E22" s="65"/>
      <c r="F22" s="66" t="s">
        <v>10</v>
      </c>
      <c r="G22" s="67" t="s">
        <v>87</v>
      </c>
      <c r="H22" s="64">
        <v>1706816.31</v>
      </c>
      <c r="I22" s="64">
        <v>1602075.36</v>
      </c>
    </row>
    <row r="23" spans="1:11">
      <c r="A23" s="66" t="s">
        <v>19</v>
      </c>
      <c r="B23" s="67" t="s">
        <v>88</v>
      </c>
      <c r="C23" s="64">
        <v>8103978.3399999999</v>
      </c>
      <c r="D23" s="64">
        <v>7203536.3000000007</v>
      </c>
      <c r="E23" s="65"/>
      <c r="F23" s="66" t="s">
        <v>19</v>
      </c>
      <c r="G23" s="67" t="s">
        <v>89</v>
      </c>
      <c r="H23" s="64"/>
      <c r="I23" s="64"/>
    </row>
    <row r="24" spans="1:11">
      <c r="A24" s="66" t="s">
        <v>90</v>
      </c>
      <c r="B24" s="67" t="s">
        <v>91</v>
      </c>
      <c r="C24" s="64"/>
      <c r="D24" s="64"/>
      <c r="E24" s="65"/>
      <c r="F24" s="66" t="s">
        <v>90</v>
      </c>
      <c r="G24" s="67" t="s">
        <v>92</v>
      </c>
      <c r="H24" s="68"/>
      <c r="I24" s="68"/>
    </row>
    <row r="25" spans="1:11">
      <c r="A25" s="66" t="s">
        <v>93</v>
      </c>
      <c r="B25" s="67" t="s">
        <v>94</v>
      </c>
      <c r="C25" s="64"/>
      <c r="D25" s="64"/>
      <c r="E25" s="65"/>
      <c r="F25" s="69" t="s">
        <v>93</v>
      </c>
      <c r="G25" s="67" t="s">
        <v>95</v>
      </c>
      <c r="H25" s="64">
        <v>-104740.95</v>
      </c>
      <c r="I25" s="64">
        <v>309109.53999999998</v>
      </c>
    </row>
    <row r="26" spans="1:11" ht="18">
      <c r="A26" s="66" t="s">
        <v>38</v>
      </c>
      <c r="B26" s="67" t="s">
        <v>96</v>
      </c>
      <c r="C26" s="64"/>
      <c r="D26" s="64"/>
      <c r="E26" s="65"/>
      <c r="F26" s="70" t="s">
        <v>25</v>
      </c>
      <c r="G26" s="71" t="s">
        <v>97</v>
      </c>
      <c r="H26" s="72">
        <f>H27+H28+H32+H33</f>
        <v>6890664.0899999999</v>
      </c>
      <c r="I26" s="72">
        <f>I27+I28+I32+I33</f>
        <v>5734405.8700000001</v>
      </c>
      <c r="K26" s="87"/>
    </row>
    <row r="27" spans="1:11">
      <c r="A27" s="70" t="s">
        <v>25</v>
      </c>
      <c r="B27" s="70" t="s">
        <v>98</v>
      </c>
      <c r="C27" s="72">
        <f>SUM(C28+C29+C30+C33)</f>
        <v>388761.11</v>
      </c>
      <c r="D27" s="72">
        <f>SUM(D28+D29+D30+D33)</f>
        <v>442054.47</v>
      </c>
      <c r="E27" s="62"/>
      <c r="F27" s="66" t="s">
        <v>10</v>
      </c>
      <c r="G27" s="67" t="s">
        <v>128</v>
      </c>
      <c r="H27" s="64">
        <v>5587945.3200000003</v>
      </c>
      <c r="I27" s="64">
        <f>5550342.57-I29</f>
        <v>4515285.6900000004</v>
      </c>
      <c r="K27" s="87"/>
    </row>
    <row r="28" spans="1:11" ht="19.5">
      <c r="A28" s="66" t="s">
        <v>10</v>
      </c>
      <c r="B28" s="67" t="s">
        <v>99</v>
      </c>
      <c r="C28" s="64"/>
      <c r="D28" s="64"/>
      <c r="E28" s="65"/>
      <c r="F28" s="66" t="s">
        <v>19</v>
      </c>
      <c r="G28" s="67" t="s">
        <v>100</v>
      </c>
      <c r="H28" s="68">
        <f>H29+H30+H31</f>
        <v>1302718.77</v>
      </c>
      <c r="I28" s="68">
        <f>I29+I30+I31</f>
        <v>1219120.18</v>
      </c>
      <c r="K28" s="87"/>
    </row>
    <row r="29" spans="1:11" ht="18.75" customHeight="1">
      <c r="A29" s="66" t="s">
        <v>19</v>
      </c>
      <c r="B29" s="67" t="s">
        <v>101</v>
      </c>
      <c r="C29" s="68">
        <v>4780.51</v>
      </c>
      <c r="D29" s="68">
        <v>40879.5</v>
      </c>
      <c r="E29" s="46"/>
      <c r="F29" s="73">
        <v>1</v>
      </c>
      <c r="G29" s="73" t="s">
        <v>102</v>
      </c>
      <c r="H29" s="68">
        <v>1148314.75</v>
      </c>
      <c r="I29" s="68">
        <v>1035056.88</v>
      </c>
      <c r="K29" s="87"/>
    </row>
    <row r="30" spans="1:11" ht="18" customHeight="1">
      <c r="A30" s="66" t="s">
        <v>90</v>
      </c>
      <c r="B30" s="67" t="s">
        <v>103</v>
      </c>
      <c r="C30" s="68">
        <f>C31+C32</f>
        <v>383980.6</v>
      </c>
      <c r="D30" s="68">
        <f>D31+D32</f>
        <v>401174.97</v>
      </c>
      <c r="E30" s="46"/>
      <c r="F30" s="73">
        <v>2</v>
      </c>
      <c r="G30" s="74" t="s">
        <v>104</v>
      </c>
      <c r="H30" s="68">
        <v>154120.28</v>
      </c>
      <c r="I30" s="68">
        <v>182239.56</v>
      </c>
      <c r="K30" s="87"/>
    </row>
    <row r="31" spans="1:11" ht="20.25" customHeight="1">
      <c r="A31" s="73">
        <v>1</v>
      </c>
      <c r="B31" s="73" t="s">
        <v>105</v>
      </c>
      <c r="C31" s="64">
        <v>383980.6</v>
      </c>
      <c r="D31" s="64">
        <v>401174.97</v>
      </c>
      <c r="E31" s="46"/>
      <c r="F31" s="73">
        <v>3</v>
      </c>
      <c r="G31" s="73" t="s">
        <v>106</v>
      </c>
      <c r="H31" s="68">
        <v>283.74</v>
      </c>
      <c r="I31" s="68">
        <v>1823.739999999998</v>
      </c>
      <c r="K31" s="87"/>
    </row>
    <row r="32" spans="1:11" ht="27.75" customHeight="1">
      <c r="A32" s="73">
        <v>2</v>
      </c>
      <c r="B32" s="74" t="s">
        <v>107</v>
      </c>
      <c r="C32" s="75"/>
      <c r="D32" s="75"/>
      <c r="E32" s="46"/>
      <c r="F32" s="76" t="s">
        <v>90</v>
      </c>
      <c r="G32" s="77" t="s">
        <v>108</v>
      </c>
      <c r="H32" s="68"/>
      <c r="I32" s="68"/>
      <c r="K32" s="87"/>
    </row>
    <row r="33" spans="1:11" ht="19.5">
      <c r="A33" s="66" t="s">
        <v>93</v>
      </c>
      <c r="B33" s="67" t="s">
        <v>109</v>
      </c>
      <c r="C33" s="68"/>
      <c r="D33" s="68"/>
      <c r="E33" s="65"/>
      <c r="F33" s="76" t="s">
        <v>93</v>
      </c>
      <c r="G33" s="77" t="s">
        <v>110</v>
      </c>
      <c r="H33" s="78">
        <f>H34+H35</f>
        <v>0</v>
      </c>
      <c r="I33" s="78">
        <f>I34+I35</f>
        <v>0</v>
      </c>
      <c r="K33" s="87"/>
    </row>
    <row r="34" spans="1:11">
      <c r="A34" s="74"/>
      <c r="B34" s="74"/>
      <c r="C34" s="75">
        <v>0</v>
      </c>
      <c r="D34" s="75">
        <v>0</v>
      </c>
      <c r="E34" s="65"/>
      <c r="F34" s="76"/>
      <c r="G34" s="73" t="s">
        <v>111</v>
      </c>
      <c r="H34" s="64"/>
      <c r="I34" s="64"/>
      <c r="K34" s="87"/>
    </row>
    <row r="35" spans="1:11">
      <c r="A35" s="89" t="s">
        <v>112</v>
      </c>
      <c r="B35" s="89" t="s">
        <v>113</v>
      </c>
      <c r="C35" s="79">
        <v>0</v>
      </c>
      <c r="D35" s="79">
        <v>0</v>
      </c>
      <c r="E35" s="65"/>
      <c r="F35" s="73">
        <v>1</v>
      </c>
      <c r="G35" s="74" t="s">
        <v>114</v>
      </c>
      <c r="H35" s="64"/>
      <c r="I35" s="64"/>
      <c r="K35" s="87"/>
    </row>
    <row r="36" spans="1:11" ht="21.75" customHeight="1">
      <c r="A36" s="90"/>
      <c r="B36" s="91"/>
      <c r="C36" s="61"/>
      <c r="D36" s="61"/>
      <c r="E36" s="65"/>
      <c r="F36" s="73"/>
      <c r="G36" s="74"/>
      <c r="H36" s="64"/>
      <c r="I36" s="64"/>
      <c r="K36" s="87"/>
    </row>
    <row r="37" spans="1:11" ht="33.75" customHeight="1">
      <c r="A37" s="81"/>
      <c r="B37" s="82" t="s">
        <v>115</v>
      </c>
      <c r="C37" s="80">
        <f>C36+C27+C21</f>
        <v>8492739.4499999993</v>
      </c>
      <c r="D37" s="80">
        <f>D36+D27+D21</f>
        <v>7645590.7700000005</v>
      </c>
      <c r="E37" s="62"/>
      <c r="F37" s="81"/>
      <c r="G37" s="82" t="s">
        <v>115</v>
      </c>
      <c r="H37" s="83">
        <f>H21+H26</f>
        <v>8492739.4499999993</v>
      </c>
      <c r="I37" s="83">
        <f>I21+I26</f>
        <v>7645590.7700000005</v>
      </c>
    </row>
    <row r="38" spans="1:11">
      <c r="A38" s="84"/>
    </row>
    <row r="39" spans="1:11">
      <c r="A39" s="111" t="s">
        <v>116</v>
      </c>
      <c r="B39" s="111"/>
      <c r="C39" s="111"/>
      <c r="D39" s="7" t="s">
        <v>131</v>
      </c>
      <c r="G39" s="85"/>
    </row>
    <row r="40" spans="1:11">
      <c r="A40" s="85"/>
      <c r="B40" s="85"/>
      <c r="C40" s="85"/>
      <c r="D40"/>
      <c r="E40" s="87"/>
      <c r="F40" s="87"/>
      <c r="G40" s="87"/>
      <c r="H40"/>
    </row>
    <row r="41" spans="1:11">
      <c r="F41" s="86"/>
      <c r="H41" s="99"/>
    </row>
    <row r="42" spans="1:11">
      <c r="B42" s="116" t="s">
        <v>121</v>
      </c>
      <c r="C42" s="116"/>
      <c r="D42" s="116"/>
      <c r="E42" s="7" t="s">
        <v>123</v>
      </c>
    </row>
    <row r="43" spans="1:11">
      <c r="B43" s="85"/>
      <c r="C43" s="85"/>
      <c r="D43" s="85"/>
    </row>
    <row r="44" spans="1:11">
      <c r="C44" s="85"/>
      <c r="D44" s="85"/>
      <c r="H44" s="87"/>
      <c r="I44" s="88"/>
    </row>
    <row r="46" spans="1:11">
      <c r="B46" s="111" t="s">
        <v>122</v>
      </c>
      <c r="C46" s="112"/>
      <c r="D46" s="112"/>
      <c r="E46" s="7" t="s">
        <v>123</v>
      </c>
    </row>
  </sheetData>
  <mergeCells count="13">
    <mergeCell ref="B46:D46"/>
    <mergeCell ref="H19:I19"/>
    <mergeCell ref="A15:I15"/>
    <mergeCell ref="A16:I16"/>
    <mergeCell ref="A39:C39"/>
    <mergeCell ref="H18:I18"/>
    <mergeCell ref="A19:A20"/>
    <mergeCell ref="B19:B20"/>
    <mergeCell ref="C19:D19"/>
    <mergeCell ref="B42:D42"/>
    <mergeCell ref="C18:D18"/>
    <mergeCell ref="F19:F20"/>
    <mergeCell ref="G19:G20"/>
  </mergeCells>
  <pageMargins left="0.17" right="0.24" top="0.51" bottom="0.4" header="0.41" footer="0.3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Zał_nr_4_a_RZiS</vt:lpstr>
      <vt:lpstr>Zał_nr_4_b_Bilans</vt:lpstr>
      <vt:lpstr>Zał_nr_4_a_RZiS!Obszar_wydruku</vt:lpstr>
      <vt:lpstr>Zał_nr_4_b_Bilans!Obszar_wydruku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Maria Kiełczewska</cp:lastModifiedBy>
  <cp:lastPrinted>2022-03-28T10:13:57Z</cp:lastPrinted>
  <dcterms:created xsi:type="dcterms:W3CDTF">2018-03-29T04:43:55Z</dcterms:created>
  <dcterms:modified xsi:type="dcterms:W3CDTF">2024-01-03T13:19:52Z</dcterms:modified>
</cp:coreProperties>
</file>